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2"/>
  </bookViews>
  <sheets>
    <sheet name="стр.1" sheetId="1" r:id="rId1"/>
    <sheet name="стр.2_3" sheetId="2" r:id="rId2"/>
    <sheet name="стр.4-7 (3)" sheetId="3" r:id="rId3"/>
  </sheets>
  <definedNames>
    <definedName name="_xlnm.Print_Titles" localSheetId="1">'стр.2_3'!$4:$4</definedName>
    <definedName name="_xlnm.Print_Area" localSheetId="0">'стр.1'!$A$1:$DD$44</definedName>
    <definedName name="_xlnm.Print_Area" localSheetId="1">'стр.2_3'!$A$1:$DD$76</definedName>
    <definedName name="_xlnm.Print_Area" localSheetId="2">'стр.4-7 (3)'!$A$1:$E$192</definedName>
  </definedNames>
  <calcPr fullCalcOnLoad="1"/>
</workbook>
</file>

<file path=xl/sharedStrings.xml><?xml version="1.0" encoding="utf-8"?>
<sst xmlns="http://schemas.openxmlformats.org/spreadsheetml/2006/main" count="343" uniqueCount="181">
  <si>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</si>
  <si>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</si>
  <si>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</si>
  <si>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</si>
  <si>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</si>
  <si>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</si>
  <si>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</si>
  <si>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</si>
  <si>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</si>
  <si>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</si>
  <si>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</si>
  <si>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</si>
  <si>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</si>
  <si>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</si>
  <si>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</si>
  <si>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</si>
  <si>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</si>
  <si>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</si>
  <si>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</si>
  <si>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Муниципальное автономное образовательное учреждение многопрофильная гимназия №13 г. Пензы</t>
  </si>
  <si>
    <t>по ОКПО</t>
  </si>
  <si>
    <t>24012373</t>
  </si>
  <si>
    <t>бюджетного (автономного)</t>
  </si>
  <si>
    <t>учреждения (подразделения)</t>
  </si>
  <si>
    <t>ИНН/КПП</t>
  </si>
  <si>
    <t>5835001660/583501001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</si>
  <si>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</si>
  <si>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</si>
  <si>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</si>
  <si>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</si>
  <si>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</si>
  <si>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</si>
  <si>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(автономного)</t>
  </si>
  <si>
    <t>I. Сведения о деятельности муниципального автономного образовательного учреждения</t>
  </si>
  <si>
    <t>усвоение учащимися образовательных программ реализуемых в соотвествии с ФГОСами; создание условий для творческого развития самостоятельной, гармонично развитой, творческой личности, способной адаптироваться к изменяющимся условиям социума; формирование общей культуры учащихся на основе усвоения обязательного минимума содержания общеобразовательных программ; достижение учащимися соответсвующего образовательного уровня; воспитание у учащихся гражданственности, патриотизма, трудолюбия, уважение к правам м свободам человека, любви к окружающей природе, семье; подготовка учащихся к сознательной жизни в свободном обществе и духе понимания мира, терпимости, равноправия мужчин и женщин, дружбы между всеми народами, этническими, национальными и религиозными группами.</t>
  </si>
  <si>
    <t>в соотвествиии с лицензией А №231654, гимназия имеет право на ведение образовательной деятельности: дошкольное образование, начальное общее образование, основное общее образование, среднее (полное) общее образование, дополнительное образование по следующим напрвлениям, это художественно-эстетическое, физкультурно-спортивное, научно-техническое, военно-патриотическое, туристко-краеведческое, естественно-научное.</t>
  </si>
  <si>
    <t>1.3. Перечень услуг (работ), осуществляемых на платной основе:</t>
  </si>
  <si>
    <t>центр изучения английского языка; студия развития "Планета 13"; психологический центр "Росток"; центр циркового и эстрадного искусства "ANTRE"; столовая; ФОК; дополнительные образовательные услуги.</t>
  </si>
  <si>
    <t xml:space="preserve">II. Показатели финансового состояния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</si>
  <si>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</si>
  <si>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</si>
  <si>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</si>
  <si>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</si>
  <si>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</si>
  <si>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</si>
  <si>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</si>
  <si>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</si>
  <si>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</si>
  <si>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</si>
  <si>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</si>
  <si>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</si>
  <si>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</si>
  <si>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</si>
  <si>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</si>
  <si>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</si>
  <si>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</si>
  <si>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</si>
  <si>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</si>
  <si>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</si>
  <si>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</si>
  <si>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</si>
  <si>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</si>
  <si>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</si>
  <si>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</si>
  <si>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</si>
  <si>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</si>
  <si>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</si>
  <si>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</si>
  <si>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</si>
  <si>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</si>
  <si>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</si>
  <si>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</si>
  <si>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</si>
  <si>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</si>
  <si>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</si>
  <si>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</si>
  <si>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</si>
  <si>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</si>
  <si>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Пензы,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</si>
  <si>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</si>
  <si>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</si>
  <si>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</si>
  <si>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</si>
  <si>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</si>
  <si>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</si>
  <si>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</si>
  <si>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</si>
  <si>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</si>
  <si>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</si>
  <si>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</si>
  <si>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</si>
  <si>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</si>
  <si>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</si>
  <si>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</si>
  <si>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</si>
  <si>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</si>
  <si>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</si>
  <si>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</si>
  <si>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</si>
  <si>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</si>
  <si>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</si>
  <si>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</si>
  <si>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</si>
  <si>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</si>
  <si>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</si>
  <si>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</si>
  <si>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</si>
  <si>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</si>
  <si>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</si>
  <si>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</si>
  <si>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</si>
  <si>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</si>
  <si>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</si>
  <si>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</si>
  <si>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муниципального задания</t>
  </si>
  <si>
    <t>Субсидии на иные цели</t>
  </si>
  <si>
    <t>Бюджетные инвестиции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</si>
  <si>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</si>
  <si>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Услуга № 1 доп. Образовательные услуги ( обучение ) </t>
  </si>
  <si>
    <t>Услуга № 2 доп. Образ. Услуги ( организация горячего питания )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</si>
  <si>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</si>
  <si>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</si>
  <si>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</si>
  <si>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</si>
  <si>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</si>
  <si>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</si>
  <si>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</si>
  <si>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</si>
  <si>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</si>
  <si>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</si>
  <si>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</si>
  <si>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</si>
  <si>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</si>
  <si>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</si>
  <si>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</si>
  <si>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</si>
  <si>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</si>
  <si>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</si>
  <si>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</si>
  <si>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</si>
  <si>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</si>
  <si>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</si>
  <si>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05.01.622</t>
  </si>
  <si>
    <t>04.02.000</t>
  </si>
  <si>
    <t>Пенсии, пособия, выплачиваемые организациями сектора государственного управления</t>
  </si>
  <si>
    <t>Аренда</t>
  </si>
  <si>
    <t>04.04.000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</si>
  <si>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</si>
  <si>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</si>
  <si>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</si>
  <si>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</si>
  <si>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</si>
  <si>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бюджетного</t>
  </si>
  <si>
    <t>(автономного) учреждения (подразделения)</t>
  </si>
  <si>
    <t xml:space="preserve">(уполномоченное лицо)                                                                                                               Е.Ю.Тымченко </t>
  </si>
  <si>
    <t>Главный бухгалтер муниципального бюджетного</t>
  </si>
  <si>
    <t>Исполнитель</t>
  </si>
  <si>
    <t>(автономного) учреждения (подразделения)                                                                                А.Г.Туишева</t>
  </si>
  <si>
    <t>Управление образования города Пензы</t>
  </si>
  <si>
    <t>440062, г. Пенза, проспект Строителей, 52а</t>
  </si>
  <si>
    <t>аренда</t>
  </si>
  <si>
    <t>Субсидии на иные цели ,связанные с погашением кредиторской задолженности по муниципальным целевым программам</t>
  </si>
  <si>
    <t>1.1. Цели деятельности муниципального автономного образовательного учреждения:</t>
  </si>
  <si>
    <t>1.2. Виды деятельности муниципального автономного образовательного учреждения:</t>
  </si>
  <si>
    <t>тел.959783</t>
  </si>
  <si>
    <t>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</si>
  <si>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</si>
  <si>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05.01.621</t>
  </si>
  <si>
    <t>Создание условий для предоставления общедоступного и бесплатного образования</t>
  </si>
  <si>
    <t>Субвенция на исполнение отдельных государственных полномочий в сфере образования по финансированию муниципальных  дошкольных образовательных организаций и муниципальных общеобразовательных организаций .</t>
  </si>
  <si>
    <t>05.10.621</t>
  </si>
  <si>
    <t>Обеспечение обучающихся 1-11 классов горячим питанием</t>
  </si>
  <si>
    <t>Организация питания детей в оздоровительных лагерях с дневным пребыванием детей в каникулярное время</t>
  </si>
  <si>
    <t>15</t>
  </si>
  <si>
    <t>Услуга №3 возмещение коммунальных услуг</t>
  </si>
  <si>
    <t>05.10.622</t>
  </si>
  <si>
    <t>Мерроприятия по выполнению наказов избирателей, поступивших депутатам  Пензенской городской Думы.</t>
  </si>
  <si>
    <t xml:space="preserve">        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</t>
  </si>
  <si>
    <t>декабря</t>
  </si>
  <si>
    <t>28</t>
  </si>
  <si>
    <t>28.12.2015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</si>
</sst>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/>
    </xf>
    <xf numFmtId="0" fontId="9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12" fillId="33" borderId="16" xfId="52" applyFont="1" applyFill="1" applyBorder="1" applyAlignment="1">
      <alignment wrapText="1"/>
      <protection/>
    </xf>
    <xf numFmtId="0" fontId="13" fillId="33" borderId="17" xfId="52" applyFont="1" applyFill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wrapText="1"/>
      <protection/>
    </xf>
    <xf numFmtId="0" fontId="9" fillId="0" borderId="17" xfId="52" applyFont="1" applyBorder="1" applyAlignment="1">
      <alignment vertical="top" wrapText="1"/>
      <protection/>
    </xf>
    <xf numFmtId="0" fontId="11" fillId="0" borderId="16" xfId="52" applyFont="1" applyBorder="1" applyAlignment="1">
      <alignment vertical="top"/>
      <protection/>
    </xf>
    <xf numFmtId="0" fontId="12" fillId="33" borderId="16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8" fillId="0" borderId="18" xfId="52" applyFont="1" applyBorder="1" applyAlignment="1">
      <alignment vertical="top" wrapText="1"/>
      <protection/>
    </xf>
    <xf numFmtId="0" fontId="55" fillId="0" borderId="19" xfId="52" applyFont="1" applyBorder="1" applyAlignment="1">
      <alignment vertical="top" wrapText="1"/>
      <protection/>
    </xf>
    <xf numFmtId="0" fontId="38" fillId="0" borderId="18" xfId="52" applyFont="1" applyBorder="1">
      <alignment/>
      <protection/>
    </xf>
    <xf numFmtId="0" fontId="38" fillId="0" borderId="18" xfId="52" applyFont="1" applyBorder="1" applyAlignment="1">
      <alignment wrapText="1"/>
      <protection/>
    </xf>
    <xf numFmtId="0" fontId="56" fillId="0" borderId="18" xfId="52" applyFont="1" applyBorder="1" applyAlignment="1">
      <alignment horizontal="center" wrapText="1"/>
      <protection/>
    </xf>
    <xf numFmtId="0" fontId="56" fillId="0" borderId="18" xfId="52" applyFont="1" applyBorder="1" applyAlignment="1">
      <alignment vertical="top" wrapText="1"/>
      <protection/>
    </xf>
    <xf numFmtId="0" fontId="55" fillId="0" borderId="19" xfId="52" applyFont="1" applyBorder="1" applyAlignment="1">
      <alignment vertical="top"/>
      <protection/>
    </xf>
    <xf numFmtId="0" fontId="57" fillId="0" borderId="19" xfId="52" applyFont="1" applyBorder="1" applyAlignment="1">
      <alignment vertical="top" wrapText="1"/>
      <protection/>
    </xf>
    <xf numFmtId="0" fontId="58" fillId="0" borderId="18" xfId="52" applyFont="1" applyBorder="1" applyAlignment="1">
      <alignment horizontal="center" vertical="top" wrapText="1"/>
      <protection/>
    </xf>
    <xf numFmtId="0" fontId="55" fillId="0" borderId="20" xfId="52" applyFont="1" applyBorder="1" applyAlignment="1">
      <alignment vertical="top" wrapText="1"/>
      <protection/>
    </xf>
    <xf numFmtId="0" fontId="38" fillId="0" borderId="21" xfId="52" applyFont="1" applyBorder="1" applyAlignment="1">
      <alignment vertical="top" wrapText="1"/>
      <protection/>
    </xf>
    <xf numFmtId="0" fontId="56" fillId="0" borderId="21" xfId="52" applyFont="1" applyBorder="1" applyAlignment="1">
      <alignment horizontal="center" vertical="top" wrapText="1"/>
      <protection/>
    </xf>
    <xf numFmtId="0" fontId="59" fillId="34" borderId="19" xfId="52" applyFont="1" applyFill="1" applyBorder="1" applyAlignment="1">
      <alignment vertical="top" wrapText="1"/>
      <protection/>
    </xf>
    <xf numFmtId="0" fontId="59" fillId="34" borderId="18" xfId="52" applyFont="1" applyFill="1" applyBorder="1" applyAlignment="1">
      <alignment horizontal="center" vertical="top" wrapText="1"/>
      <protection/>
    </xf>
    <xf numFmtId="0" fontId="60" fillId="34" borderId="18" xfId="52" applyFont="1" applyFill="1" applyBorder="1" applyAlignment="1">
      <alignment vertical="top" wrapText="1"/>
      <protection/>
    </xf>
    <xf numFmtId="0" fontId="15" fillId="33" borderId="16" xfId="52" applyFont="1" applyFill="1" applyBorder="1" applyAlignment="1">
      <alignment vertical="top" wrapText="1"/>
      <protection/>
    </xf>
    <xf numFmtId="0" fontId="15" fillId="33" borderId="17" xfId="52" applyFont="1" applyFill="1" applyBorder="1" applyAlignment="1">
      <alignment horizontal="center" vertical="top" wrapText="1"/>
      <protection/>
    </xf>
    <xf numFmtId="0" fontId="16" fillId="33" borderId="17" xfId="52" applyFont="1" applyFill="1" applyBorder="1" applyAlignment="1">
      <alignment vertical="top" wrapText="1"/>
      <protection/>
    </xf>
    <xf numFmtId="171" fontId="1" fillId="0" borderId="22" xfId="59" applyFont="1" applyBorder="1" applyAlignment="1">
      <alignment horizontal="center" vertical="top" wrapText="1"/>
    </xf>
    <xf numFmtId="171" fontId="1" fillId="0" borderId="23" xfId="59" applyFont="1" applyBorder="1" applyAlignment="1">
      <alignment horizontal="center" vertical="top" wrapText="1"/>
    </xf>
    <xf numFmtId="171" fontId="1" fillId="0" borderId="24" xfId="59" applyFont="1" applyBorder="1" applyAlignment="1">
      <alignment horizontal="center" vertical="top" wrapText="1"/>
    </xf>
    <xf numFmtId="0" fontId="16" fillId="0" borderId="17" xfId="52" applyFont="1" applyBorder="1" applyAlignment="1">
      <alignment vertical="top" wrapText="1"/>
      <protection/>
    </xf>
    <xf numFmtId="0" fontId="15" fillId="0" borderId="17" xfId="52" applyFont="1" applyBorder="1" applyAlignment="1">
      <alignment vertical="top" wrapText="1"/>
      <protection/>
    </xf>
    <xf numFmtId="0" fontId="15" fillId="33" borderId="17" xfId="52" applyFont="1" applyFill="1" applyBorder="1" applyAlignment="1">
      <alignment vertical="top" wrapText="1"/>
      <protection/>
    </xf>
    <xf numFmtId="0" fontId="16" fillId="0" borderId="17" xfId="52" applyFont="1" applyBorder="1" applyAlignment="1">
      <alignment vertical="top"/>
      <protection/>
    </xf>
    <xf numFmtId="0" fontId="16" fillId="33" borderId="17" xfId="52" applyFont="1" applyFill="1" applyBorder="1" applyAlignment="1">
      <alignment vertical="top"/>
      <protection/>
    </xf>
    <xf numFmtId="0" fontId="15" fillId="0" borderId="17" xfId="52" applyFont="1" applyBorder="1" applyAlignment="1">
      <alignment vertical="top"/>
      <protection/>
    </xf>
    <xf numFmtId="0" fontId="17" fillId="0" borderId="17" xfId="52" applyFont="1" applyBorder="1" applyAlignment="1">
      <alignment vertical="top"/>
      <protection/>
    </xf>
    <xf numFmtId="0" fontId="59" fillId="34" borderId="18" xfId="52" applyFont="1" applyFill="1" applyBorder="1" applyAlignment="1">
      <alignment vertical="top" wrapText="1"/>
      <protection/>
    </xf>
    <xf numFmtId="0" fontId="60" fillId="0" borderId="18" xfId="52" applyFont="1" applyBorder="1" applyAlignment="1">
      <alignment vertical="top"/>
      <protection/>
    </xf>
    <xf numFmtId="0" fontId="60" fillId="0" borderId="18" xfId="52" applyFont="1" applyBorder="1" applyAlignment="1">
      <alignment vertical="top" wrapText="1"/>
      <protection/>
    </xf>
    <xf numFmtId="171" fontId="18" fillId="34" borderId="23" xfId="59" applyFont="1" applyFill="1" applyBorder="1" applyAlignment="1">
      <alignment horizontal="center" vertical="top" wrapText="1"/>
    </xf>
    <xf numFmtId="171" fontId="18" fillId="33" borderId="22" xfId="59" applyFont="1" applyFill="1" applyBorder="1" applyAlignment="1">
      <alignment horizontal="center" vertical="top" wrapText="1"/>
    </xf>
    <xf numFmtId="0" fontId="19" fillId="0" borderId="16" xfId="52" applyFont="1" applyBorder="1" applyAlignment="1">
      <alignment vertical="top" wrapText="1"/>
      <protection/>
    </xf>
    <xf numFmtId="171" fontId="0" fillId="0" borderId="0" xfId="0" applyNumberFormat="1" applyAlignment="1">
      <alignment/>
    </xf>
    <xf numFmtId="0" fontId="7" fillId="0" borderId="0" xfId="52" applyFont="1" applyBorder="1" applyAlignment="1">
      <alignment vertical="top" wrapText="1"/>
      <protection/>
    </xf>
    <xf numFmtId="171" fontId="20" fillId="0" borderId="22" xfId="59" applyFont="1" applyBorder="1" applyAlignment="1">
      <alignment horizontal="center" vertical="top" wrapText="1"/>
    </xf>
    <xf numFmtId="171" fontId="18" fillId="35" borderId="22" xfId="59" applyFont="1" applyFill="1" applyBorder="1" applyAlignment="1">
      <alignment horizontal="center" vertical="top" wrapText="1"/>
    </xf>
    <xf numFmtId="171" fontId="1" fillId="35" borderId="22" xfId="59" applyFont="1" applyFill="1" applyBorder="1" applyAlignment="1">
      <alignment horizontal="center" vertical="top" wrapText="1"/>
    </xf>
    <xf numFmtId="171" fontId="21" fillId="0" borderId="22" xfId="59" applyFont="1" applyBorder="1" applyAlignment="1">
      <alignment horizontal="center" vertical="top" wrapText="1"/>
    </xf>
    <xf numFmtId="0" fontId="16" fillId="0" borderId="25" xfId="52" applyFont="1" applyBorder="1" applyAlignment="1">
      <alignment vertical="top" wrapText="1"/>
      <protection/>
    </xf>
    <xf numFmtId="0" fontId="9" fillId="0" borderId="25" xfId="52" applyFont="1" applyBorder="1" applyAlignment="1">
      <alignment horizontal="center" wrapText="1"/>
      <protection/>
    </xf>
    <xf numFmtId="171" fontId="1" fillId="0" borderId="26" xfId="59" applyFont="1" applyBorder="1" applyAlignment="1">
      <alignment horizontal="center" vertical="top" wrapText="1"/>
    </xf>
    <xf numFmtId="0" fontId="61" fillId="34" borderId="18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7" xfId="0" applyNumberFormat="1" applyFont="1" applyBorder="1" applyAlignment="1">
      <alignment horizontal="left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7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29" xfId="0" applyFont="1" applyBorder="1" applyAlignment="1">
      <alignment horizontal="left" vertical="top" wrapText="1" indent="2"/>
    </xf>
    <xf numFmtId="0" fontId="3" fillId="0" borderId="30" xfId="0" applyFont="1" applyBorder="1" applyAlignment="1">
      <alignment horizontal="center" vertical="top"/>
    </xf>
    <xf numFmtId="0" fontId="6" fillId="0" borderId="2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3" fillId="0" borderId="29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8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16">
      <selection activeCell="CA16" sqref="CA1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0</v>
      </c>
    </row>
    <row r="2" s="2" customFormat="1" ht="11.25" customHeight="1">
      <c r="BS2" s="3" t="s">
        <v>1</v>
      </c>
    </row>
    <row r="3" s="2" customFormat="1" ht="11.25" customHeight="1">
      <c r="BS3" s="2" t="s">
        <v>2</v>
      </c>
    </row>
    <row r="4" s="2" customFormat="1" ht="11.25" customHeight="1">
      <c r="BS4" s="3" t="s">
        <v>3</v>
      </c>
    </row>
    <row r="5" s="2" customFormat="1" ht="11.25" customHeight="1">
      <c r="BS5" s="3" t="s">
        <v>4</v>
      </c>
    </row>
    <row r="6" s="2" customFormat="1" ht="11.25" customHeight="1">
      <c r="BS6" s="3" t="s">
        <v>5</v>
      </c>
    </row>
    <row r="7" ht="15">
      <c r="N7" s="2"/>
    </row>
    <row r="8" spans="57:108" ht="15">
      <c r="BE8" s="119" t="s">
        <v>6</v>
      </c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</row>
    <row r="9" spans="57:108" ht="15"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</row>
    <row r="10" spans="57:108" s="2" customFormat="1" ht="12" customHeight="1">
      <c r="BE10" s="121" t="s">
        <v>7</v>
      </c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1" spans="57:108" ht="15"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</row>
    <row r="12" spans="57:108" s="2" customFormat="1" ht="12">
      <c r="BE12" s="123" t="s">
        <v>8</v>
      </c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 t="s">
        <v>9</v>
      </c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</row>
    <row r="13" spans="65:99" ht="15">
      <c r="BM13" s="4" t="s">
        <v>10</v>
      </c>
      <c r="BN13" s="114"/>
      <c r="BO13" s="114"/>
      <c r="BP13" s="114"/>
      <c r="BQ13" s="114"/>
      <c r="BR13" s="1" t="s">
        <v>10</v>
      </c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5">
        <v>20</v>
      </c>
      <c r="CN13" s="115"/>
      <c r="CO13" s="115"/>
      <c r="CP13" s="115"/>
      <c r="CQ13" s="116"/>
      <c r="CR13" s="116"/>
      <c r="CS13" s="116"/>
      <c r="CT13" s="116"/>
      <c r="CU13" s="1" t="s">
        <v>11</v>
      </c>
    </row>
    <row r="14" ht="15">
      <c r="CY14" s="5"/>
    </row>
    <row r="15" spans="1:108" ht="16.5">
      <c r="A15" s="117" t="s">
        <v>12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</row>
    <row r="16" spans="36:58" s="6" customFormat="1" ht="16.5">
      <c r="AJ16" s="7"/>
      <c r="AM16" s="7"/>
      <c r="AV16" s="8"/>
      <c r="AW16" s="8"/>
      <c r="AX16" s="8"/>
      <c r="BA16" s="8" t="s">
        <v>13</v>
      </c>
      <c r="BB16" s="118" t="s">
        <v>173</v>
      </c>
      <c r="BC16" s="118"/>
      <c r="BD16" s="118"/>
      <c r="BE16" s="118"/>
      <c r="BF16" s="6" t="s">
        <v>14</v>
      </c>
    </row>
    <row r="18" spans="93:108" ht="15">
      <c r="CO18" s="110" t="s">
        <v>15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spans="91:108" ht="15" customHeight="1">
      <c r="CM19" s="4" t="s">
        <v>16</v>
      </c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</row>
    <row r="20" spans="36:108" ht="15" customHeight="1">
      <c r="AJ20" s="9"/>
      <c r="AK20" s="10" t="s">
        <v>10</v>
      </c>
      <c r="AL20" s="111" t="s">
        <v>179</v>
      </c>
      <c r="AM20" s="111"/>
      <c r="AN20" s="111"/>
      <c r="AO20" s="111"/>
      <c r="AP20" s="9" t="s">
        <v>10</v>
      </c>
      <c r="AQ20" s="9"/>
      <c r="AR20" s="9"/>
      <c r="AS20" s="111" t="s">
        <v>178</v>
      </c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2">
        <v>20</v>
      </c>
      <c r="BL20" s="112"/>
      <c r="BM20" s="112"/>
      <c r="BN20" s="112"/>
      <c r="BO20" s="113" t="s">
        <v>173</v>
      </c>
      <c r="BP20" s="113"/>
      <c r="BQ20" s="113"/>
      <c r="BR20" s="113"/>
      <c r="BS20" s="9" t="s">
        <v>11</v>
      </c>
      <c r="BT20" s="9"/>
      <c r="BU20" s="9"/>
      <c r="BY20" s="12"/>
      <c r="CM20" s="4" t="s">
        <v>17</v>
      </c>
      <c r="CO20" s="109" t="s">
        <v>180</v>
      </c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</row>
    <row r="21" spans="77:108" ht="15" customHeight="1">
      <c r="BY21" s="12"/>
      <c r="BZ21" s="12"/>
      <c r="CM21" s="4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</row>
    <row r="22" spans="77:108" ht="15" customHeight="1">
      <c r="BY22" s="12"/>
      <c r="BZ22" s="12"/>
      <c r="CM22" s="4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</row>
    <row r="23" spans="1:108" ht="15" customHeight="1">
      <c r="A23" s="13" t="s">
        <v>18</v>
      </c>
      <c r="AH23" s="108" t="s">
        <v>19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5"/>
      <c r="BY23" s="12"/>
      <c r="CM23" s="4" t="s">
        <v>20</v>
      </c>
      <c r="CO23" s="109" t="s">
        <v>21</v>
      </c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</row>
    <row r="24" spans="1:108" ht="15" customHeight="1">
      <c r="A24" s="13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7"/>
      <c r="W24" s="17"/>
      <c r="X24" s="17"/>
      <c r="Y24" s="17"/>
      <c r="Z24" s="18"/>
      <c r="AA24" s="18"/>
      <c r="AB24" s="18"/>
      <c r="AC24" s="16"/>
      <c r="AD24" s="16"/>
      <c r="AE24" s="16"/>
      <c r="AF24" s="16"/>
      <c r="AG24" s="16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5"/>
      <c r="BY24" s="12"/>
      <c r="BZ24" s="12"/>
      <c r="CM24" s="1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</row>
    <row r="25" spans="1:108" ht="27" customHeight="1">
      <c r="A25" s="13" t="s">
        <v>23</v>
      </c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5"/>
      <c r="BY25" s="12"/>
      <c r="BZ25" s="12"/>
      <c r="CM25" s="1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</row>
    <row r="26" spans="44:108" ht="21" customHeight="1"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Y26" s="12"/>
      <c r="BZ26" s="12"/>
      <c r="CM26" s="4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</row>
    <row r="27" spans="1:108" s="20" customFormat="1" ht="21" customHeight="1">
      <c r="A27" s="20" t="s">
        <v>24</v>
      </c>
      <c r="AH27" s="106" t="s">
        <v>25</v>
      </c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22"/>
      <c r="CM27" s="23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</row>
    <row r="28" spans="1:108" s="20" customFormat="1" ht="21" customHeight="1">
      <c r="A28" s="24" t="s">
        <v>26</v>
      </c>
      <c r="CM28" s="25" t="s">
        <v>27</v>
      </c>
      <c r="CO28" s="107" t="s">
        <v>28</v>
      </c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</row>
    <row r="29" spans="1:108" s="20" customFormat="1" ht="15">
      <c r="A29" s="24"/>
      <c r="BX29" s="2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9" ht="13.5" customHeight="1">
      <c r="A30" s="13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108" t="s">
        <v>158</v>
      </c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</row>
    <row r="31" spans="1:109" ht="15">
      <c r="A31" s="13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</row>
    <row r="32" spans="1:108" ht="1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9" ht="13.5" customHeight="1">
      <c r="A33" s="13" t="s">
        <v>31</v>
      </c>
      <c r="AM33" s="15"/>
      <c r="AN33" s="15"/>
      <c r="AO33" s="15"/>
      <c r="AP33" s="15"/>
      <c r="AQ33" s="15"/>
      <c r="AR33" s="15"/>
      <c r="AS33" s="15"/>
      <c r="AT33" s="108" t="s">
        <v>159</v>
      </c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</row>
    <row r="34" spans="1:109" ht="15">
      <c r="A34" s="13" t="s">
        <v>32</v>
      </c>
      <c r="AM34" s="15"/>
      <c r="AN34" s="15"/>
      <c r="AO34" s="15"/>
      <c r="AP34" s="15"/>
      <c r="AQ34" s="15"/>
      <c r="AR34" s="15"/>
      <c r="AS34" s="15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</row>
    <row r="35" spans="1:109" ht="15">
      <c r="A35" s="13" t="s">
        <v>23</v>
      </c>
      <c r="AM35" s="15"/>
      <c r="AN35" s="15"/>
      <c r="AO35" s="15"/>
      <c r="AP35" s="15"/>
      <c r="AQ35" s="15"/>
      <c r="AR35" s="15"/>
      <c r="AS35" s="15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</row>
    <row r="36" ht="15" customHeight="1"/>
    <row r="37" spans="1:108" s="9" customFormat="1" ht="22.5" customHeight="1">
      <c r="A37" s="100" t="s">
        <v>33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s="9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104" t="s">
        <v>162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</row>
    <row r="40" spans="1:108" ht="141.75" customHeight="1">
      <c r="A40" s="101" t="s">
        <v>34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spans="1:108" ht="12.75" customHeight="1">
      <c r="A41" s="104" t="s">
        <v>163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</row>
    <row r="42" spans="1:108" ht="83.25" customHeight="1">
      <c r="A42" s="102" t="s">
        <v>35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">
      <c r="A43" s="31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83.25" customHeight="1">
      <c r="A44" s="102" t="s">
        <v>37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</row>
  </sheetData>
  <sheetProtection/>
  <mergeCells count="39">
    <mergeCell ref="BE8:DD8"/>
    <mergeCell ref="BE9:DD9"/>
    <mergeCell ref="BE10:DD10"/>
    <mergeCell ref="BE11:BX11"/>
    <mergeCell ref="BY11:DD11"/>
    <mergeCell ref="BE12:BX12"/>
    <mergeCell ref="BY12:DD12"/>
    <mergeCell ref="BN13:BQ13"/>
    <mergeCell ref="BU13:CL13"/>
    <mergeCell ref="CM13:CP13"/>
    <mergeCell ref="CQ13:CT13"/>
    <mergeCell ref="A15:DD15"/>
    <mergeCell ref="BB16:BE16"/>
    <mergeCell ref="CO18:DD18"/>
    <mergeCell ref="CO19:DD19"/>
    <mergeCell ref="AL20:AO20"/>
    <mergeCell ref="AS20:BJ20"/>
    <mergeCell ref="BK20:BN20"/>
    <mergeCell ref="BO20:BR20"/>
    <mergeCell ref="CO20:DD20"/>
    <mergeCell ref="CO21:DD21"/>
    <mergeCell ref="CO22:DD22"/>
    <mergeCell ref="AH23:BV25"/>
    <mergeCell ref="CO23:DD23"/>
    <mergeCell ref="CO24:DD24"/>
    <mergeCell ref="CO25:DD25"/>
    <mergeCell ref="CO26:DD26"/>
    <mergeCell ref="AH27:BV27"/>
    <mergeCell ref="CO27:DD27"/>
    <mergeCell ref="CO28:DD28"/>
    <mergeCell ref="AT30:DE31"/>
    <mergeCell ref="AT33:DE35"/>
    <mergeCell ref="A37:DD37"/>
    <mergeCell ref="A40:DD40"/>
    <mergeCell ref="A42:DD42"/>
    <mergeCell ref="A44:DD44"/>
    <mergeCell ref="A45:DD45"/>
    <mergeCell ref="A39:DD39"/>
    <mergeCell ref="A41:DD41"/>
  </mergeCells>
  <printOptions/>
  <pageMargins left="0.7874015748031497" right="0" top="0" bottom="0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37">
      <selection activeCell="B62" sqref="B62:BT62"/>
    </sheetView>
  </sheetViews>
  <sheetFormatPr defaultColWidth="0.875" defaultRowHeight="12.75"/>
  <cols>
    <col min="1" max="114" width="0.875" style="1" customWidth="1"/>
    <col min="115" max="115" width="9.00390625" style="1" bestFit="1" customWidth="1"/>
    <col min="116" max="16384" width="0.875" style="1" customWidth="1"/>
  </cols>
  <sheetData>
    <row r="1" ht="3" customHeight="1"/>
    <row r="2" spans="1:108" ht="30" customHeight="1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ht="7.5" customHeight="1"/>
    <row r="4" spans="1:108" ht="15">
      <c r="A4" s="134" t="s">
        <v>39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 t="s">
        <v>40</v>
      </c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</row>
    <row r="5" spans="1:108" s="9" customFormat="1" ht="15" customHeight="1">
      <c r="A5" s="32"/>
      <c r="B5" s="129" t="s">
        <v>41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35">
        <f>BU7</f>
        <v>87029964.25</v>
      </c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3.5" customHeight="1">
      <c r="A6" s="33"/>
      <c r="B6" s="131" t="s">
        <v>42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</row>
    <row r="7" spans="1:108" ht="30" customHeight="1">
      <c r="A7" s="34"/>
      <c r="B7" s="124" t="s">
        <v>43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8">
        <v>87029964.25</v>
      </c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</row>
    <row r="8" spans="1:108" ht="13.5" customHeight="1">
      <c r="A8" s="33"/>
      <c r="B8" s="127" t="s">
        <v>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</row>
    <row r="9" spans="1:108" ht="45" customHeight="1">
      <c r="A9" s="34"/>
      <c r="B9" s="124" t="s">
        <v>45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5">
        <v>83762797.93</v>
      </c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</row>
    <row r="10" spans="1:108" ht="45" customHeight="1">
      <c r="A10" s="34"/>
      <c r="B10" s="124" t="s">
        <v>46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5">
        <v>186650</v>
      </c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</row>
    <row r="11" spans="1:108" ht="51.75" customHeight="1">
      <c r="A11" s="34"/>
      <c r="B11" s="124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5">
        <v>33669</v>
      </c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</row>
    <row r="12" spans="1:108" ht="30" customHeight="1">
      <c r="A12" s="34"/>
      <c r="B12" s="124" t="s">
        <v>48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5">
        <v>33749849.82</v>
      </c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</row>
    <row r="13" spans="1:108" ht="30" customHeight="1">
      <c r="A13" s="34"/>
      <c r="B13" s="124" t="s">
        <v>49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5">
        <v>16462589.67</v>
      </c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</row>
    <row r="14" spans="1:108" ht="13.5" customHeight="1">
      <c r="A14" s="35"/>
      <c r="B14" s="127" t="s">
        <v>44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</row>
    <row r="15" spans="1:108" ht="30" customHeight="1">
      <c r="A15" s="34"/>
      <c r="B15" s="124" t="s">
        <v>50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5">
        <v>4298101.83</v>
      </c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</row>
    <row r="16" spans="1:108" ht="24.75" customHeight="1">
      <c r="A16" s="34"/>
      <c r="B16" s="124" t="s">
        <v>51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5">
        <v>2057570.53</v>
      </c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</row>
    <row r="17" spans="1:108" s="9" customFormat="1" ht="15" customHeight="1">
      <c r="A17" s="32"/>
      <c r="B17" s="129" t="s">
        <v>52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30">
        <f>BU19+BU20+BU32</f>
        <v>6200.73</v>
      </c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</row>
    <row r="18" spans="1:108" ht="13.5" customHeight="1">
      <c r="A18" s="33"/>
      <c r="B18" s="131" t="s">
        <v>42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</row>
    <row r="19" spans="1:108" ht="30" customHeight="1">
      <c r="A19" s="36"/>
      <c r="B19" s="132" t="s">
        <v>53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</row>
    <row r="20" spans="1:108" ht="30" customHeight="1">
      <c r="A20" s="34"/>
      <c r="B20" s="124" t="s">
        <v>54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8">
        <v>6200.73</v>
      </c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</row>
    <row r="21" spans="1:108" ht="15" customHeight="1">
      <c r="A21" s="37"/>
      <c r="B21" s="127" t="s">
        <v>44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</row>
    <row r="22" spans="1:108" ht="15" customHeight="1">
      <c r="A22" s="34"/>
      <c r="B22" s="124" t="s">
        <v>55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</row>
    <row r="23" spans="1:108" ht="15" customHeight="1">
      <c r="A23" s="34"/>
      <c r="B23" s="124" t="s">
        <v>56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</row>
    <row r="24" spans="1:108" ht="15" customHeight="1">
      <c r="A24" s="34"/>
      <c r="B24" s="124" t="s">
        <v>57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</row>
    <row r="25" spans="1:108" ht="15" customHeight="1">
      <c r="A25" s="34"/>
      <c r="B25" s="124" t="s">
        <v>58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</row>
    <row r="26" spans="1:108" ht="15" customHeight="1">
      <c r="A26" s="34"/>
      <c r="B26" s="124" t="s">
        <v>59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</row>
    <row r="27" spans="1:108" ht="15" customHeight="1">
      <c r="A27" s="34"/>
      <c r="B27" s="124" t="s">
        <v>60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</row>
    <row r="28" spans="1:108" ht="30" customHeight="1">
      <c r="A28" s="34"/>
      <c r="B28" s="124" t="s">
        <v>61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</row>
    <row r="29" spans="1:108" ht="30" customHeight="1">
      <c r="A29" s="34"/>
      <c r="B29" s="124" t="s">
        <v>62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</row>
    <row r="30" spans="1:108" ht="15" customHeight="1">
      <c r="A30" s="34"/>
      <c r="B30" s="124" t="s">
        <v>63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</row>
    <row r="31" spans="1:108" ht="15" customHeight="1">
      <c r="A31" s="34"/>
      <c r="B31" s="124" t="s">
        <v>64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</row>
    <row r="32" spans="1:108" ht="45" customHeight="1">
      <c r="A32" s="34"/>
      <c r="B32" s="124" t="s">
        <v>65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5">
        <f>BU34+BU35+BU36+BU37+BU38+BU39+BU40+BU41+BU42+BU43</f>
        <v>0</v>
      </c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</row>
    <row r="33" spans="1:108" ht="13.5" customHeight="1">
      <c r="A33" s="37"/>
      <c r="B33" s="127" t="s">
        <v>44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</row>
    <row r="34" spans="1:108" ht="15" customHeight="1">
      <c r="A34" s="34"/>
      <c r="B34" s="124" t="s">
        <v>66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</row>
    <row r="35" spans="1:108" ht="15" customHeight="1">
      <c r="A35" s="34"/>
      <c r="B35" s="124" t="s">
        <v>67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</row>
    <row r="36" spans="1:108" ht="15" customHeight="1">
      <c r="A36" s="34"/>
      <c r="B36" s="124" t="s">
        <v>68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</row>
    <row r="37" spans="1:108" ht="15" customHeight="1">
      <c r="A37" s="34"/>
      <c r="B37" s="124" t="s">
        <v>69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</row>
    <row r="38" spans="1:108" ht="15" customHeight="1">
      <c r="A38" s="34"/>
      <c r="B38" s="124" t="s">
        <v>70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</row>
    <row r="39" spans="1:108" ht="15" customHeight="1">
      <c r="A39" s="34"/>
      <c r="B39" s="124" t="s">
        <v>71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spans="1:108" ht="30" customHeight="1">
      <c r="A40" s="34"/>
      <c r="B40" s="124" t="s">
        <v>72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</row>
    <row r="41" spans="1:108" ht="30" customHeight="1">
      <c r="A41" s="34"/>
      <c r="B41" s="124" t="s">
        <v>73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1:108" ht="15" customHeight="1">
      <c r="A42" s="34"/>
      <c r="B42" s="124" t="s">
        <v>74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</row>
    <row r="43" spans="1:108" ht="15" customHeight="1">
      <c r="A43" s="34"/>
      <c r="B43" s="124" t="s">
        <v>75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</row>
    <row r="44" spans="1:108" s="9" customFormat="1" ht="15" customHeight="1">
      <c r="A44" s="32"/>
      <c r="B44" s="129" t="s">
        <v>76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30">
        <f>BU46+BU47+BU62</f>
        <v>690166.95</v>
      </c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</row>
    <row r="45" spans="1:108" ht="15" customHeight="1">
      <c r="A45" s="38"/>
      <c r="B45" s="131" t="s">
        <v>42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</row>
    <row r="46" spans="1:108" ht="15" customHeight="1">
      <c r="A46" s="34"/>
      <c r="B46" s="124" t="s">
        <v>77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</row>
    <row r="47" spans="1:108" ht="30" customHeight="1">
      <c r="A47" s="34"/>
      <c r="B47" s="124" t="s">
        <v>78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6">
        <f>BU49+BU50+BU51+BU52+BU53+BU54+BU55+BU56+BU57+BU58+BU59+BU60</f>
        <v>391287.28</v>
      </c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</row>
    <row r="48" spans="1:108" ht="15" customHeight="1">
      <c r="A48" s="37"/>
      <c r="B48" s="127" t="s">
        <v>44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</row>
    <row r="49" spans="1:108" ht="15" customHeight="1">
      <c r="A49" s="34"/>
      <c r="B49" s="124" t="s">
        <v>79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5">
        <v>30008.13</v>
      </c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</row>
    <row r="50" spans="1:108" ht="15" customHeight="1">
      <c r="A50" s="34"/>
      <c r="B50" s="124" t="s">
        <v>80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</row>
    <row r="51" spans="1:108" ht="15" customHeight="1">
      <c r="A51" s="34"/>
      <c r="B51" s="124" t="s">
        <v>81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</row>
    <row r="52" spans="1:108" ht="15" customHeight="1">
      <c r="A52" s="34"/>
      <c r="B52" s="124" t="s">
        <v>82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</row>
    <row r="53" spans="1:108" ht="15" customHeight="1">
      <c r="A53" s="34"/>
      <c r="B53" s="124" t="s">
        <v>83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5">
        <v>361279.15</v>
      </c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ht="15" customHeight="1">
      <c r="A54" s="34"/>
      <c r="B54" s="124" t="s">
        <v>84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spans="1:108" ht="15" customHeight="1">
      <c r="A55" s="34"/>
      <c r="B55" s="124" t="s">
        <v>85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</row>
    <row r="56" spans="1:108" ht="15" customHeight="1">
      <c r="A56" s="34"/>
      <c r="B56" s="124" t="s">
        <v>86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</row>
    <row r="57" spans="1:108" ht="15" customHeight="1">
      <c r="A57" s="34"/>
      <c r="B57" s="124" t="s">
        <v>87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</row>
    <row r="58" spans="1:108" ht="15" customHeight="1">
      <c r="A58" s="34"/>
      <c r="B58" s="124" t="s">
        <v>88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</row>
    <row r="59" spans="1:108" ht="15" customHeight="1">
      <c r="A59" s="34"/>
      <c r="B59" s="124" t="s">
        <v>89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</row>
    <row r="60" spans="1:108" ht="15" customHeight="1">
      <c r="A60" s="34"/>
      <c r="B60" s="124" t="s">
        <v>90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</row>
    <row r="61" spans="1:108" ht="15" customHeight="1">
      <c r="A61" s="34"/>
      <c r="B61" s="124" t="s">
        <v>91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</row>
    <row r="62" spans="1:108" ht="45" customHeight="1">
      <c r="A62" s="34"/>
      <c r="B62" s="124" t="s">
        <v>92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6">
        <f>BU64+BU65+BU66+BU67+BU68+BU69+BU70+BU71+BU72+BU73+BU74+BU75+BU76</f>
        <v>298879.67</v>
      </c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</row>
    <row r="63" spans="1:108" ht="15" customHeight="1">
      <c r="A63" s="39"/>
      <c r="B63" s="127" t="s">
        <v>44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</row>
    <row r="64" spans="1:108" ht="15" customHeight="1">
      <c r="A64" s="34"/>
      <c r="B64" s="124" t="s">
        <v>93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</row>
    <row r="65" spans="1:108" ht="15" customHeight="1">
      <c r="A65" s="34"/>
      <c r="B65" s="124" t="s">
        <v>94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</row>
    <row r="66" spans="1:108" ht="15" customHeight="1">
      <c r="A66" s="34"/>
      <c r="B66" s="124" t="s">
        <v>95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</row>
    <row r="67" spans="1:108" ht="15" customHeight="1">
      <c r="A67" s="34"/>
      <c r="B67" s="124" t="s">
        <v>96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</row>
    <row r="68" spans="1:108" ht="15" customHeight="1">
      <c r="A68" s="34"/>
      <c r="B68" s="124" t="s">
        <v>97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</row>
    <row r="69" spans="1:108" ht="15" customHeight="1">
      <c r="A69" s="34"/>
      <c r="B69" s="124" t="s">
        <v>98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</row>
    <row r="70" spans="1:108" ht="15" customHeight="1">
      <c r="A70" s="34"/>
      <c r="B70" s="124" t="s">
        <v>99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</row>
    <row r="71" spans="1:108" ht="15" customHeight="1">
      <c r="A71" s="34"/>
      <c r="B71" s="124" t="s">
        <v>100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</row>
    <row r="72" spans="1:108" ht="15" customHeight="1">
      <c r="A72" s="34"/>
      <c r="B72" s="124" t="s">
        <v>101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</row>
    <row r="73" spans="1:108" ht="15" customHeight="1">
      <c r="A73" s="34"/>
      <c r="B73" s="124" t="s">
        <v>102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6">
        <v>298879.67</v>
      </c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</row>
    <row r="74" spans="1:108" ht="15" customHeight="1">
      <c r="A74" s="34"/>
      <c r="B74" s="124" t="s">
        <v>103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</row>
    <row r="75" spans="1:108" ht="15" customHeight="1">
      <c r="A75" s="34"/>
      <c r="B75" s="124" t="s">
        <v>104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</row>
    <row r="76" spans="1:108" ht="15" customHeight="1">
      <c r="A76" s="34"/>
      <c r="B76" s="124" t="s">
        <v>105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</row>
  </sheetData>
  <sheetProtection/>
  <mergeCells count="147">
    <mergeCell ref="A2:DD2"/>
    <mergeCell ref="A4:BT4"/>
    <mergeCell ref="BU4:DD4"/>
    <mergeCell ref="B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6:BT76"/>
    <mergeCell ref="BU76:DD76"/>
    <mergeCell ref="B73:BT73"/>
    <mergeCell ref="BU73:DD73"/>
    <mergeCell ref="B74:BT74"/>
    <mergeCell ref="BU74:DD74"/>
    <mergeCell ref="B75:BT75"/>
    <mergeCell ref="BU75:DD75"/>
  </mergeCells>
  <printOptions/>
  <pageMargins left="0.7874015748031497" right="0.31496062992125984" top="0.1968503937007874" bottom="0.1968503937007874" header="0.1968503937007874" footer="0.5118110236220472"/>
  <pageSetup horizontalDpi="300" verticalDpi="300" orientation="portrait" paperSize="9" scale="8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2"/>
  <sheetViews>
    <sheetView tabSelected="1" zoomScalePageLayoutView="0" workbookViewId="0" topLeftCell="A106">
      <selection activeCell="E120" sqref="E120"/>
    </sheetView>
  </sheetViews>
  <sheetFormatPr defaultColWidth="9.00390625" defaultRowHeight="12.75"/>
  <cols>
    <col min="1" max="1" width="55.25390625" style="0" customWidth="1"/>
    <col min="2" max="2" width="12.625" style="0" customWidth="1"/>
    <col min="3" max="4" width="12.125" style="0" customWidth="1"/>
    <col min="5" max="5" width="18.00390625" style="0" customWidth="1"/>
    <col min="6" max="6" width="15.625" style="0" bestFit="1" customWidth="1"/>
    <col min="7" max="7" width="14.625" style="0" bestFit="1" customWidth="1"/>
  </cols>
  <sheetData>
    <row r="1" spans="1:5" ht="13.5" customHeight="1" thickBot="1">
      <c r="A1" s="137" t="s">
        <v>106</v>
      </c>
      <c r="B1" s="137"/>
      <c r="C1" s="137"/>
      <c r="D1" s="91"/>
      <c r="E1" s="91"/>
    </row>
    <row r="2" spans="1:5" ht="105" customHeight="1">
      <c r="A2" s="40" t="s">
        <v>39</v>
      </c>
      <c r="B2" s="41" t="s">
        <v>107</v>
      </c>
      <c r="C2" s="41" t="s">
        <v>108</v>
      </c>
      <c r="D2" s="41" t="s">
        <v>109</v>
      </c>
      <c r="E2" s="42" t="s">
        <v>110</v>
      </c>
    </row>
    <row r="3" spans="1:5" ht="30">
      <c r="A3" s="43" t="s">
        <v>111</v>
      </c>
      <c r="B3" s="77"/>
      <c r="C3" s="77"/>
      <c r="D3" s="44" t="s">
        <v>112</v>
      </c>
      <c r="E3" s="74">
        <f>191849.62+31646</f>
        <v>223495.62</v>
      </c>
    </row>
    <row r="4" spans="1:5" ht="15">
      <c r="A4" s="43" t="s">
        <v>113</v>
      </c>
      <c r="B4" s="77"/>
      <c r="C4" s="77"/>
      <c r="D4" s="44" t="s">
        <v>112</v>
      </c>
      <c r="E4" s="92">
        <f>E6+E7+E10+E17</f>
        <v>49180368.2</v>
      </c>
    </row>
    <row r="5" spans="1:5" ht="15">
      <c r="A5" s="43" t="s">
        <v>44</v>
      </c>
      <c r="B5" s="77"/>
      <c r="C5" s="77"/>
      <c r="D5" s="44" t="s">
        <v>112</v>
      </c>
      <c r="E5" s="74"/>
    </row>
    <row r="6" spans="1:6" ht="15">
      <c r="A6" s="43" t="s">
        <v>114</v>
      </c>
      <c r="B6" s="77"/>
      <c r="C6" s="77"/>
      <c r="D6" s="44" t="s">
        <v>112</v>
      </c>
      <c r="E6" s="74">
        <f>E24+E47</f>
        <v>36281300</v>
      </c>
      <c r="F6" s="90">
        <f>E6+E7</f>
        <v>37866844.2</v>
      </c>
    </row>
    <row r="7" spans="1:5" ht="15">
      <c r="A7" s="45" t="s">
        <v>115</v>
      </c>
      <c r="B7" s="77"/>
      <c r="C7" s="77"/>
      <c r="D7" s="44"/>
      <c r="E7" s="74">
        <f>E61+E73+E92+E102+E97+E87+E108</f>
        <v>1585544.2</v>
      </c>
    </row>
    <row r="8" spans="1:5" ht="45">
      <c r="A8" s="45" t="s">
        <v>161</v>
      </c>
      <c r="B8" s="77"/>
      <c r="C8" s="77"/>
      <c r="D8" s="44"/>
      <c r="E8" s="74"/>
    </row>
    <row r="9" spans="1:5" ht="15">
      <c r="A9" s="43" t="s">
        <v>116</v>
      </c>
      <c r="B9" s="77"/>
      <c r="C9" s="77"/>
      <c r="D9" s="44"/>
      <c r="E9" s="74"/>
    </row>
    <row r="10" spans="1:6" ht="75">
      <c r="A10" s="43" t="s">
        <v>117</v>
      </c>
      <c r="B10" s="77"/>
      <c r="C10" s="77"/>
      <c r="D10" s="44" t="s">
        <v>112</v>
      </c>
      <c r="E10" s="95">
        <f>E11</f>
        <v>11263739</v>
      </c>
      <c r="F10" s="90">
        <f>F11+E17</f>
        <v>11313524</v>
      </c>
    </row>
    <row r="11" spans="1:6" ht="15">
      <c r="A11" s="43" t="s">
        <v>44</v>
      </c>
      <c r="B11" s="77"/>
      <c r="C11" s="77"/>
      <c r="D11" s="44" t="s">
        <v>112</v>
      </c>
      <c r="E11" s="74">
        <f>E13+E12+E14</f>
        <v>11263739</v>
      </c>
      <c r="F11" s="90">
        <v>11263739</v>
      </c>
    </row>
    <row r="12" spans="1:6" ht="15">
      <c r="A12" s="43" t="s">
        <v>118</v>
      </c>
      <c r="B12" s="77"/>
      <c r="C12" s="77"/>
      <c r="D12" s="44" t="s">
        <v>112</v>
      </c>
      <c r="E12" s="74">
        <v>4200000</v>
      </c>
      <c r="F12" s="90">
        <f>F11-E11</f>
        <v>0</v>
      </c>
    </row>
    <row r="13" spans="1:5" ht="30">
      <c r="A13" s="43" t="s">
        <v>119</v>
      </c>
      <c r="B13" s="77"/>
      <c r="C13" s="77"/>
      <c r="D13" s="44" t="s">
        <v>112</v>
      </c>
      <c r="E13" s="74">
        <v>6904459</v>
      </c>
    </row>
    <row r="14" spans="1:5" ht="15">
      <c r="A14" s="43" t="s">
        <v>174</v>
      </c>
      <c r="B14" s="77"/>
      <c r="C14" s="77"/>
      <c r="D14" s="44"/>
      <c r="E14" s="74">
        <v>159280</v>
      </c>
    </row>
    <row r="15" spans="1:5" ht="30">
      <c r="A15" s="43" t="s">
        <v>120</v>
      </c>
      <c r="B15" s="77"/>
      <c r="C15" s="77"/>
      <c r="D15" s="44" t="s">
        <v>112</v>
      </c>
      <c r="E15" s="95">
        <f>E17</f>
        <v>49785</v>
      </c>
    </row>
    <row r="16" spans="1:5" ht="15">
      <c r="A16" s="43" t="s">
        <v>44</v>
      </c>
      <c r="B16" s="77"/>
      <c r="C16" s="77"/>
      <c r="D16" s="44" t="s">
        <v>112</v>
      </c>
      <c r="E16" s="74"/>
    </row>
    <row r="17" spans="1:5" ht="15">
      <c r="A17" s="43" t="s">
        <v>160</v>
      </c>
      <c r="B17" s="77"/>
      <c r="C17" s="77"/>
      <c r="D17" s="44"/>
      <c r="E17" s="74">
        <f>E158</f>
        <v>49785</v>
      </c>
    </row>
    <row r="18" spans="1:5" ht="15">
      <c r="A18" s="43" t="s">
        <v>121</v>
      </c>
      <c r="B18" s="77"/>
      <c r="C18" s="77"/>
      <c r="D18" s="44" t="s">
        <v>112</v>
      </c>
      <c r="E18" s="74"/>
    </row>
    <row r="19" spans="1:6" ht="30">
      <c r="A19" s="43" t="s">
        <v>122</v>
      </c>
      <c r="B19" s="77"/>
      <c r="C19" s="77"/>
      <c r="D19" s="44" t="s">
        <v>112</v>
      </c>
      <c r="E19" s="74">
        <f>E3+E4-E20</f>
        <v>74002.61999999732</v>
      </c>
      <c r="F19">
        <v>74002.62</v>
      </c>
    </row>
    <row r="20" spans="1:6" ht="15">
      <c r="A20" s="43" t="s">
        <v>123</v>
      </c>
      <c r="B20" s="77"/>
      <c r="C20" s="77"/>
      <c r="D20" s="44">
        <v>900</v>
      </c>
      <c r="E20" s="92">
        <f>E23+E24+E47+E61+E73+E87+E92+E97+E102+E108+E114+E158</f>
        <v>49329861.2</v>
      </c>
      <c r="F20" s="90">
        <f>E19-F19</f>
        <v>-2.6775524020195007E-09</v>
      </c>
    </row>
    <row r="21" spans="1:5" ht="15">
      <c r="A21" s="43" t="s">
        <v>44</v>
      </c>
      <c r="B21" s="77"/>
      <c r="C21" s="77"/>
      <c r="D21" s="44"/>
      <c r="E21" s="74"/>
    </row>
    <row r="22" spans="1:5" ht="15">
      <c r="A22" s="89" t="s">
        <v>124</v>
      </c>
      <c r="B22" s="78"/>
      <c r="C22" s="77"/>
      <c r="D22" s="44" t="s">
        <v>112</v>
      </c>
      <c r="E22" s="74"/>
    </row>
    <row r="23" spans="1:5" ht="15">
      <c r="A23" s="46" t="s">
        <v>128</v>
      </c>
      <c r="B23" s="80"/>
      <c r="C23" s="77"/>
      <c r="D23" s="49">
        <v>213</v>
      </c>
      <c r="E23" s="74">
        <v>31646</v>
      </c>
    </row>
    <row r="24" spans="1:5" ht="25.5">
      <c r="A24" s="47" t="s">
        <v>168</v>
      </c>
      <c r="B24" s="73" t="s">
        <v>167</v>
      </c>
      <c r="C24" s="79">
        <v>1212101</v>
      </c>
      <c r="D24" s="48" t="s">
        <v>112</v>
      </c>
      <c r="E24" s="88">
        <f>E25+E30+E41</f>
        <v>9370300</v>
      </c>
    </row>
    <row r="25" spans="1:5" ht="15">
      <c r="A25" s="46" t="s">
        <v>125</v>
      </c>
      <c r="B25" s="80"/>
      <c r="C25" s="77"/>
      <c r="D25" s="49">
        <v>210</v>
      </c>
      <c r="E25" s="74">
        <f>E27+E28+E29</f>
        <v>4664800</v>
      </c>
    </row>
    <row r="26" spans="1:5" ht="15">
      <c r="A26" s="46" t="s">
        <v>42</v>
      </c>
      <c r="B26" s="77"/>
      <c r="C26" s="77"/>
      <c r="D26" s="50"/>
      <c r="E26" s="74"/>
    </row>
    <row r="27" spans="1:5" ht="15">
      <c r="A27" s="46" t="s">
        <v>126</v>
      </c>
      <c r="B27" s="80"/>
      <c r="C27" s="77"/>
      <c r="D27" s="49">
        <v>211</v>
      </c>
      <c r="E27" s="74">
        <v>3581908</v>
      </c>
    </row>
    <row r="28" spans="1:5" ht="15">
      <c r="A28" s="51" t="s">
        <v>127</v>
      </c>
      <c r="B28" s="80"/>
      <c r="C28" s="77"/>
      <c r="D28" s="49">
        <v>212</v>
      </c>
      <c r="E28" s="74">
        <v>1200</v>
      </c>
    </row>
    <row r="29" spans="1:5" ht="15">
      <c r="A29" s="46" t="s">
        <v>128</v>
      </c>
      <c r="B29" s="80"/>
      <c r="C29" s="77"/>
      <c r="D29" s="49">
        <v>213</v>
      </c>
      <c r="E29" s="74">
        <v>1081692</v>
      </c>
    </row>
    <row r="30" spans="1:5" ht="15">
      <c r="A30" s="46" t="s">
        <v>129</v>
      </c>
      <c r="B30" s="80"/>
      <c r="C30" s="77"/>
      <c r="D30" s="49">
        <v>220</v>
      </c>
      <c r="E30" s="74">
        <f>E32+E33+E34+E35+E36+E37</f>
        <v>3552045</v>
      </c>
    </row>
    <row r="31" spans="1:5" ht="15">
      <c r="A31" s="46" t="s">
        <v>42</v>
      </c>
      <c r="B31" s="80"/>
      <c r="C31" s="77"/>
      <c r="D31" s="49"/>
      <c r="E31" s="74"/>
    </row>
    <row r="32" spans="1:5" ht="15">
      <c r="A32" s="46" t="s">
        <v>130</v>
      </c>
      <c r="B32" s="80"/>
      <c r="C32" s="77"/>
      <c r="D32" s="49">
        <v>221</v>
      </c>
      <c r="E32" s="74">
        <v>26000</v>
      </c>
    </row>
    <row r="33" spans="1:5" ht="15">
      <c r="A33" s="46" t="s">
        <v>131</v>
      </c>
      <c r="B33" s="80"/>
      <c r="C33" s="77"/>
      <c r="D33" s="49">
        <v>222</v>
      </c>
      <c r="E33" s="74"/>
    </row>
    <row r="34" spans="1:5" ht="15">
      <c r="A34" s="46" t="s">
        <v>132</v>
      </c>
      <c r="B34" s="80"/>
      <c r="C34" s="77"/>
      <c r="D34" s="49">
        <v>223</v>
      </c>
      <c r="E34" s="74">
        <v>2898100</v>
      </c>
    </row>
    <row r="35" spans="1:5" ht="15">
      <c r="A35" s="46" t="s">
        <v>133</v>
      </c>
      <c r="B35" s="80"/>
      <c r="C35" s="77"/>
      <c r="D35" s="49">
        <v>224</v>
      </c>
      <c r="E35" s="74"/>
    </row>
    <row r="36" spans="1:5" ht="15">
      <c r="A36" s="46" t="s">
        <v>134</v>
      </c>
      <c r="B36" s="80"/>
      <c r="C36" s="77"/>
      <c r="D36" s="49">
        <v>225</v>
      </c>
      <c r="E36" s="74">
        <v>376447.76</v>
      </c>
    </row>
    <row r="37" spans="1:5" ht="15">
      <c r="A37" s="46" t="s">
        <v>135</v>
      </c>
      <c r="B37" s="80"/>
      <c r="C37" s="77"/>
      <c r="D37" s="49">
        <v>226</v>
      </c>
      <c r="E37" s="74">
        <v>251497.24</v>
      </c>
    </row>
    <row r="38" spans="1:5" ht="15">
      <c r="A38" s="46" t="s">
        <v>136</v>
      </c>
      <c r="B38" s="80"/>
      <c r="C38" s="77"/>
      <c r="D38" s="49">
        <v>260</v>
      </c>
      <c r="E38" s="74">
        <f>E40</f>
        <v>0</v>
      </c>
    </row>
    <row r="39" spans="1:5" ht="15">
      <c r="A39" s="46" t="s">
        <v>42</v>
      </c>
      <c r="B39" s="80"/>
      <c r="C39" s="77"/>
      <c r="D39" s="49"/>
      <c r="E39" s="74"/>
    </row>
    <row r="40" spans="1:5" ht="15">
      <c r="A40" s="46" t="s">
        <v>137</v>
      </c>
      <c r="B40" s="80"/>
      <c r="C40" s="77"/>
      <c r="D40" s="49">
        <v>262</v>
      </c>
      <c r="E40" s="74"/>
    </row>
    <row r="41" spans="1:5" ht="15">
      <c r="A41" s="46" t="s">
        <v>138</v>
      </c>
      <c r="B41" s="80"/>
      <c r="C41" s="77"/>
      <c r="D41" s="49">
        <v>290</v>
      </c>
      <c r="E41" s="74">
        <v>1153455</v>
      </c>
    </row>
    <row r="42" spans="1:5" ht="15">
      <c r="A42" s="46" t="s">
        <v>139</v>
      </c>
      <c r="B42" s="80"/>
      <c r="C42" s="77"/>
      <c r="D42" s="49">
        <v>300</v>
      </c>
      <c r="E42" s="74">
        <f>E44+E45</f>
        <v>0</v>
      </c>
    </row>
    <row r="43" spans="1:5" ht="15">
      <c r="A43" s="46" t="s">
        <v>42</v>
      </c>
      <c r="B43" s="80"/>
      <c r="C43" s="77"/>
      <c r="D43" s="49"/>
      <c r="E43" s="74"/>
    </row>
    <row r="44" spans="1:5" ht="15">
      <c r="A44" s="46" t="s">
        <v>140</v>
      </c>
      <c r="B44" s="80"/>
      <c r="C44" s="77"/>
      <c r="D44" s="49">
        <v>310</v>
      </c>
      <c r="E44" s="74"/>
    </row>
    <row r="45" spans="1:5" ht="15">
      <c r="A45" s="46" t="s">
        <v>141</v>
      </c>
      <c r="B45" s="80"/>
      <c r="C45" s="77"/>
      <c r="D45" s="49">
        <v>340</v>
      </c>
      <c r="E45" s="74"/>
    </row>
    <row r="46" spans="1:5" ht="15">
      <c r="A46" s="46"/>
      <c r="B46" s="80"/>
      <c r="C46" s="77"/>
      <c r="D46" s="49"/>
      <c r="E46" s="74"/>
    </row>
    <row r="47" spans="1:5" ht="51">
      <c r="A47" s="47" t="s">
        <v>169</v>
      </c>
      <c r="B47" s="73" t="s">
        <v>170</v>
      </c>
      <c r="C47" s="79">
        <v>1217621</v>
      </c>
      <c r="D47" s="48"/>
      <c r="E47" s="88">
        <f>E48+E56+E52</f>
        <v>26911000</v>
      </c>
    </row>
    <row r="48" spans="1:5" ht="15">
      <c r="A48" s="46" t="s">
        <v>125</v>
      </c>
      <c r="B48" s="80"/>
      <c r="C48" s="77"/>
      <c r="D48" s="49">
        <v>210</v>
      </c>
      <c r="E48" s="74">
        <f>E50+E51</f>
        <v>26375708</v>
      </c>
    </row>
    <row r="49" spans="1:5" ht="15">
      <c r="A49" s="46" t="s">
        <v>42</v>
      </c>
      <c r="B49" s="77"/>
      <c r="C49" s="77"/>
      <c r="D49" s="50"/>
      <c r="E49" s="74"/>
    </row>
    <row r="50" spans="1:5" ht="15">
      <c r="A50" s="46" t="s">
        <v>126</v>
      </c>
      <c r="B50" s="80"/>
      <c r="C50" s="77"/>
      <c r="D50" s="49">
        <v>211</v>
      </c>
      <c r="E50" s="74">
        <f>20125428+132412</f>
        <v>20257840</v>
      </c>
    </row>
    <row r="51" spans="1:5" ht="15">
      <c r="A51" s="46" t="s">
        <v>128</v>
      </c>
      <c r="B51" s="80"/>
      <c r="C51" s="77"/>
      <c r="D51" s="49">
        <v>213</v>
      </c>
      <c r="E51" s="74">
        <f>6077880+39988</f>
        <v>6117868</v>
      </c>
    </row>
    <row r="52" spans="1:5" ht="15">
      <c r="A52" s="46" t="s">
        <v>129</v>
      </c>
      <c r="B52" s="80"/>
      <c r="C52" s="77"/>
      <c r="D52" s="49">
        <v>220</v>
      </c>
      <c r="E52" s="74">
        <f>E55+E54</f>
        <v>385204.72</v>
      </c>
    </row>
    <row r="53" spans="1:5" ht="15">
      <c r="A53" s="46" t="s">
        <v>42</v>
      </c>
      <c r="B53" s="80"/>
      <c r="C53" s="77"/>
      <c r="D53" s="49"/>
      <c r="E53" s="74"/>
    </row>
    <row r="54" spans="1:5" ht="15">
      <c r="A54" s="46" t="s">
        <v>130</v>
      </c>
      <c r="B54" s="80"/>
      <c r="C54" s="77"/>
      <c r="D54" s="49">
        <v>221</v>
      </c>
      <c r="E54" s="74">
        <v>228334.72</v>
      </c>
    </row>
    <row r="55" spans="1:5" ht="15">
      <c r="A55" s="46" t="s">
        <v>135</v>
      </c>
      <c r="B55" s="80"/>
      <c r="C55" s="77"/>
      <c r="D55" s="49">
        <v>226</v>
      </c>
      <c r="E55" s="74">
        <v>156870</v>
      </c>
    </row>
    <row r="56" spans="1:5" ht="15">
      <c r="A56" s="46" t="s">
        <v>139</v>
      </c>
      <c r="B56" s="80"/>
      <c r="C56" s="77"/>
      <c r="D56" s="49">
        <v>300</v>
      </c>
      <c r="E56" s="74">
        <f>E58+E59</f>
        <v>150087.28</v>
      </c>
    </row>
    <row r="57" spans="1:5" ht="15">
      <c r="A57" s="46" t="s">
        <v>42</v>
      </c>
      <c r="B57" s="80"/>
      <c r="C57" s="77"/>
      <c r="D57" s="49"/>
      <c r="E57" s="74"/>
    </row>
    <row r="58" spans="1:5" ht="15">
      <c r="A58" s="46" t="s">
        <v>140</v>
      </c>
      <c r="B58" s="80"/>
      <c r="C58" s="77"/>
      <c r="D58" s="49">
        <v>310</v>
      </c>
      <c r="E58" s="74">
        <v>0</v>
      </c>
    </row>
    <row r="59" spans="1:5" ht="15">
      <c r="A59" s="46" t="s">
        <v>141</v>
      </c>
      <c r="B59" s="80"/>
      <c r="C59" s="77"/>
      <c r="D59" s="49">
        <v>340</v>
      </c>
      <c r="E59" s="74">
        <f>150087.28</f>
        <v>150087.28</v>
      </c>
    </row>
    <row r="60" spans="1:5" ht="15">
      <c r="A60" s="89" t="s">
        <v>165</v>
      </c>
      <c r="B60" s="82"/>
      <c r="C60" s="77"/>
      <c r="D60" s="49"/>
      <c r="E60" s="74"/>
    </row>
    <row r="61" spans="1:5" ht="15">
      <c r="A61" s="52" t="s">
        <v>171</v>
      </c>
      <c r="B61" s="81" t="s">
        <v>142</v>
      </c>
      <c r="C61" s="79">
        <v>1212110</v>
      </c>
      <c r="D61" s="53"/>
      <c r="E61" s="88">
        <f>E62+E66+E69</f>
        <v>550000</v>
      </c>
    </row>
    <row r="62" spans="1:5" ht="15" hidden="1">
      <c r="A62" s="46" t="s">
        <v>125</v>
      </c>
      <c r="B62" s="80"/>
      <c r="C62" s="77"/>
      <c r="D62" s="49">
        <v>210</v>
      </c>
      <c r="E62" s="93">
        <f>E64+E65</f>
        <v>0</v>
      </c>
    </row>
    <row r="63" spans="1:5" ht="15" hidden="1">
      <c r="A63" s="46" t="s">
        <v>42</v>
      </c>
      <c r="B63" s="77"/>
      <c r="C63" s="77"/>
      <c r="D63" s="50"/>
      <c r="E63" s="93"/>
    </row>
    <row r="64" spans="1:5" ht="15" hidden="1">
      <c r="A64" s="46" t="s">
        <v>126</v>
      </c>
      <c r="B64" s="80"/>
      <c r="C64" s="77"/>
      <c r="D64" s="49">
        <v>211</v>
      </c>
      <c r="E64" s="94"/>
    </row>
    <row r="65" spans="1:5" ht="15" hidden="1">
      <c r="A65" s="46" t="s">
        <v>128</v>
      </c>
      <c r="B65" s="80"/>
      <c r="C65" s="77"/>
      <c r="D65" s="49">
        <v>213</v>
      </c>
      <c r="E65" s="94"/>
    </row>
    <row r="66" spans="1:5" ht="15" hidden="1">
      <c r="A66" s="46" t="s">
        <v>129</v>
      </c>
      <c r="B66" s="80"/>
      <c r="C66" s="77"/>
      <c r="D66" s="49">
        <v>220</v>
      </c>
      <c r="E66" s="93">
        <f>E68</f>
        <v>0</v>
      </c>
    </row>
    <row r="67" spans="1:5" ht="15" hidden="1">
      <c r="A67" s="46" t="s">
        <v>42</v>
      </c>
      <c r="B67" s="80"/>
      <c r="C67" s="77"/>
      <c r="D67" s="49"/>
      <c r="E67" s="93"/>
    </row>
    <row r="68" spans="1:5" ht="15" hidden="1">
      <c r="A68" s="46" t="s">
        <v>135</v>
      </c>
      <c r="B68" s="80"/>
      <c r="C68" s="77"/>
      <c r="D68" s="49">
        <v>226</v>
      </c>
      <c r="E68" s="94"/>
    </row>
    <row r="69" spans="1:5" ht="15">
      <c r="A69" s="46" t="s">
        <v>139</v>
      </c>
      <c r="B69" s="80"/>
      <c r="C69" s="77"/>
      <c r="D69" s="49">
        <v>300</v>
      </c>
      <c r="E69" s="93">
        <f>E71</f>
        <v>550000</v>
      </c>
    </row>
    <row r="70" spans="1:5" ht="15">
      <c r="A70" s="46" t="s">
        <v>42</v>
      </c>
      <c r="B70" s="80"/>
      <c r="C70" s="77"/>
      <c r="D70" s="49"/>
      <c r="E70" s="93"/>
    </row>
    <row r="71" spans="1:5" ht="15">
      <c r="A71" s="46" t="s">
        <v>141</v>
      </c>
      <c r="B71" s="80"/>
      <c r="C71" s="77"/>
      <c r="D71" s="49">
        <v>340</v>
      </c>
      <c r="E71" s="74">
        <v>550000</v>
      </c>
    </row>
    <row r="72" spans="1:5" ht="25.5" hidden="1">
      <c r="A72" s="89" t="s">
        <v>166</v>
      </c>
      <c r="B72" s="83"/>
      <c r="C72" s="77"/>
      <c r="D72" s="49"/>
      <c r="E72" s="74"/>
    </row>
    <row r="73" spans="1:5" ht="25.5">
      <c r="A73" s="47" t="s">
        <v>172</v>
      </c>
      <c r="B73" s="73" t="s">
        <v>142</v>
      </c>
      <c r="C73" s="79">
        <v>1212112</v>
      </c>
      <c r="D73" s="48"/>
      <c r="E73" s="88">
        <f>E74+E78+E82</f>
        <v>156400</v>
      </c>
    </row>
    <row r="74" spans="1:5" ht="15">
      <c r="A74" s="46" t="s">
        <v>125</v>
      </c>
      <c r="B74" s="80"/>
      <c r="C74" s="77"/>
      <c r="D74" s="49">
        <v>210</v>
      </c>
      <c r="E74" s="74">
        <f>E76+E77</f>
        <v>113709</v>
      </c>
    </row>
    <row r="75" spans="1:5" ht="15">
      <c r="A75" s="46" t="s">
        <v>42</v>
      </c>
      <c r="B75" s="80"/>
      <c r="C75" s="77"/>
      <c r="D75" s="50"/>
      <c r="E75" s="74"/>
    </row>
    <row r="76" spans="1:5" ht="15">
      <c r="A76" s="46" t="s">
        <v>126</v>
      </c>
      <c r="B76" s="80"/>
      <c r="C76" s="77"/>
      <c r="D76" s="49">
        <v>211</v>
      </c>
      <c r="E76" s="74">
        <v>87334</v>
      </c>
    </row>
    <row r="77" spans="1:5" ht="15">
      <c r="A77" s="46" t="s">
        <v>128</v>
      </c>
      <c r="B77" s="80"/>
      <c r="C77" s="77"/>
      <c r="D77" s="49">
        <v>213</v>
      </c>
      <c r="E77" s="74">
        <v>26375</v>
      </c>
    </row>
    <row r="78" spans="1:5" ht="15">
      <c r="A78" s="46" t="s">
        <v>129</v>
      </c>
      <c r="B78" s="80"/>
      <c r="C78" s="77"/>
      <c r="D78" s="49">
        <v>220</v>
      </c>
      <c r="E78" s="74">
        <f>SUM(E80:E81)</f>
        <v>13596</v>
      </c>
    </row>
    <row r="79" spans="1:5" ht="15">
      <c r="A79" s="46" t="s">
        <v>42</v>
      </c>
      <c r="B79" s="80"/>
      <c r="C79" s="77"/>
      <c r="D79" s="49"/>
      <c r="E79" s="74"/>
    </row>
    <row r="80" spans="1:5" ht="15" hidden="1">
      <c r="A80" s="46" t="s">
        <v>130</v>
      </c>
      <c r="B80" s="80"/>
      <c r="C80" s="77"/>
      <c r="D80" s="49">
        <v>221</v>
      </c>
      <c r="E80" s="74"/>
    </row>
    <row r="81" spans="1:5" ht="15">
      <c r="A81" s="46" t="s">
        <v>135</v>
      </c>
      <c r="B81" s="80"/>
      <c r="C81" s="77"/>
      <c r="D81" s="49">
        <v>226</v>
      </c>
      <c r="E81" s="74">
        <v>13596</v>
      </c>
    </row>
    <row r="82" spans="1:5" ht="15">
      <c r="A82" s="46" t="s">
        <v>139</v>
      </c>
      <c r="B82" s="80"/>
      <c r="C82" s="77"/>
      <c r="D82" s="49">
        <v>300</v>
      </c>
      <c r="E82" s="74">
        <f>E85</f>
        <v>29095</v>
      </c>
    </row>
    <row r="83" spans="1:5" ht="15">
      <c r="A83" s="46" t="s">
        <v>42</v>
      </c>
      <c r="B83" s="80"/>
      <c r="C83" s="77"/>
      <c r="D83" s="49"/>
      <c r="E83" s="74"/>
    </row>
    <row r="84" spans="1:5" ht="15" hidden="1">
      <c r="A84" s="46" t="s">
        <v>140</v>
      </c>
      <c r="B84" s="80"/>
      <c r="C84" s="77"/>
      <c r="D84" s="49">
        <v>310</v>
      </c>
      <c r="E84" s="74"/>
    </row>
    <row r="85" spans="1:5" ht="15">
      <c r="A85" s="46" t="s">
        <v>141</v>
      </c>
      <c r="B85" s="80"/>
      <c r="C85" s="77"/>
      <c r="D85" s="49">
        <v>340</v>
      </c>
      <c r="E85" s="74">
        <v>29095</v>
      </c>
    </row>
    <row r="86" spans="1:5" ht="15">
      <c r="A86" s="46"/>
      <c r="B86" s="80"/>
      <c r="C86" s="77"/>
      <c r="D86" s="49"/>
      <c r="E86" s="74"/>
    </row>
    <row r="87" spans="1:5" ht="25.5">
      <c r="A87" s="52" t="s">
        <v>176</v>
      </c>
      <c r="B87" s="81" t="s">
        <v>142</v>
      </c>
      <c r="C87" s="79">
        <v>1212115</v>
      </c>
      <c r="D87" s="53"/>
      <c r="E87" s="88">
        <f>E88</f>
        <v>73700</v>
      </c>
    </row>
    <row r="88" spans="1:5" ht="15">
      <c r="A88" s="46" t="s">
        <v>139</v>
      </c>
      <c r="B88" s="80"/>
      <c r="C88" s="77"/>
      <c r="D88" s="49">
        <v>200</v>
      </c>
      <c r="E88" s="74">
        <f>E90</f>
        <v>73700</v>
      </c>
    </row>
    <row r="89" spans="1:5" ht="15">
      <c r="A89" s="46" t="s">
        <v>42</v>
      </c>
      <c r="B89" s="80"/>
      <c r="C89" s="77"/>
      <c r="D89" s="49"/>
      <c r="E89" s="74"/>
    </row>
    <row r="90" spans="1:5" ht="15">
      <c r="A90" s="46" t="s">
        <v>134</v>
      </c>
      <c r="B90" s="80"/>
      <c r="C90" s="77"/>
      <c r="D90" s="49">
        <v>225</v>
      </c>
      <c r="E90" s="74">
        <v>73700</v>
      </c>
    </row>
    <row r="91" spans="1:5" ht="15">
      <c r="A91" s="46"/>
      <c r="B91" s="80"/>
      <c r="C91" s="77"/>
      <c r="D91" s="49"/>
      <c r="E91" s="74"/>
    </row>
    <row r="92" spans="1:5" ht="25.5">
      <c r="A92" s="47" t="s">
        <v>168</v>
      </c>
      <c r="B92" s="73" t="s">
        <v>142</v>
      </c>
      <c r="C92" s="79">
        <v>9992101</v>
      </c>
      <c r="D92" s="48" t="s">
        <v>112</v>
      </c>
      <c r="E92" s="88">
        <f>E93</f>
        <v>211300</v>
      </c>
    </row>
    <row r="93" spans="1:5" ht="15">
      <c r="A93" s="46" t="s">
        <v>129</v>
      </c>
      <c r="B93" s="80"/>
      <c r="C93" s="77"/>
      <c r="D93" s="49">
        <v>220</v>
      </c>
      <c r="E93" s="74">
        <f>E95</f>
        <v>211300</v>
      </c>
    </row>
    <row r="94" spans="1:5" ht="15">
      <c r="A94" s="46" t="s">
        <v>42</v>
      </c>
      <c r="B94" s="77"/>
      <c r="C94" s="77"/>
      <c r="D94" s="50"/>
      <c r="E94" s="74"/>
    </row>
    <row r="95" spans="1:5" ht="15">
      <c r="A95" s="46" t="s">
        <v>134</v>
      </c>
      <c r="B95" s="80"/>
      <c r="C95" s="77"/>
      <c r="D95" s="49">
        <v>225</v>
      </c>
      <c r="E95" s="74">
        <v>211300</v>
      </c>
    </row>
    <row r="96" spans="1:5" ht="15">
      <c r="A96" s="46"/>
      <c r="B96" s="80"/>
      <c r="C96" s="77"/>
      <c r="D96" s="49"/>
      <c r="E96" s="74"/>
    </row>
    <row r="97" spans="1:5" ht="25.5">
      <c r="A97" s="52" t="s">
        <v>176</v>
      </c>
      <c r="B97" s="81" t="s">
        <v>142</v>
      </c>
      <c r="C97" s="79">
        <v>9992181</v>
      </c>
      <c r="D97" s="53"/>
      <c r="E97" s="88">
        <f>E98</f>
        <v>150000</v>
      </c>
    </row>
    <row r="98" spans="1:5" ht="15">
      <c r="A98" s="46" t="s">
        <v>139</v>
      </c>
      <c r="B98" s="80"/>
      <c r="C98" s="77"/>
      <c r="D98" s="49">
        <v>200</v>
      </c>
      <c r="E98" s="74">
        <f>E100</f>
        <v>150000</v>
      </c>
    </row>
    <row r="99" spans="1:5" ht="15">
      <c r="A99" s="46" t="s">
        <v>42</v>
      </c>
      <c r="B99" s="80"/>
      <c r="C99" s="77"/>
      <c r="D99" s="49"/>
      <c r="E99" s="74"/>
    </row>
    <row r="100" spans="1:5" ht="15">
      <c r="A100" s="46" t="s">
        <v>134</v>
      </c>
      <c r="B100" s="80"/>
      <c r="C100" s="77"/>
      <c r="D100" s="49">
        <v>225</v>
      </c>
      <c r="E100" s="74">
        <v>150000</v>
      </c>
    </row>
    <row r="101" spans="1:5" ht="15">
      <c r="A101" s="46"/>
      <c r="B101" s="80"/>
      <c r="C101" s="77"/>
      <c r="D101" s="49"/>
      <c r="E101" s="74"/>
    </row>
    <row r="102" spans="1:5" ht="25.5">
      <c r="A102" s="47" t="s">
        <v>172</v>
      </c>
      <c r="B102" s="73" t="s">
        <v>175</v>
      </c>
      <c r="C102" s="79">
        <v>1217115</v>
      </c>
      <c r="D102" s="48"/>
      <c r="E102" s="88">
        <f>E103</f>
        <v>261864.2</v>
      </c>
    </row>
    <row r="103" spans="1:5" ht="15">
      <c r="A103" s="46" t="s">
        <v>139</v>
      </c>
      <c r="B103" s="80"/>
      <c r="C103" s="77"/>
      <c r="D103" s="49">
        <v>300</v>
      </c>
      <c r="E103" s="74">
        <f>E106</f>
        <v>261864.2</v>
      </c>
    </row>
    <row r="104" spans="1:5" ht="15">
      <c r="A104" s="46" t="s">
        <v>42</v>
      </c>
      <c r="B104" s="80"/>
      <c r="C104" s="77"/>
      <c r="D104" s="49"/>
      <c r="E104" s="74"/>
    </row>
    <row r="105" spans="1:5" ht="15">
      <c r="A105" s="46" t="s">
        <v>140</v>
      </c>
      <c r="B105" s="80"/>
      <c r="C105" s="77"/>
      <c r="D105" s="49">
        <v>310</v>
      </c>
      <c r="E105" s="74"/>
    </row>
    <row r="106" spans="1:7" ht="15">
      <c r="A106" s="46" t="s">
        <v>141</v>
      </c>
      <c r="B106" s="80"/>
      <c r="C106" s="77"/>
      <c r="D106" s="49">
        <v>340</v>
      </c>
      <c r="E106" s="74">
        <v>261864.2</v>
      </c>
      <c r="F106" s="90">
        <f>SUM(F117:F136)</f>
        <v>0</v>
      </c>
      <c r="G106" s="90">
        <f>B115+C115</f>
        <v>0</v>
      </c>
    </row>
    <row r="107" spans="1:7" ht="15">
      <c r="A107" s="46"/>
      <c r="B107" s="80"/>
      <c r="C107" s="77"/>
      <c r="D107" s="49"/>
      <c r="E107" s="74"/>
      <c r="F107" s="90"/>
      <c r="G107" s="90"/>
    </row>
    <row r="108" spans="1:7" ht="63.75">
      <c r="A108" s="99" t="s">
        <v>177</v>
      </c>
      <c r="B108" s="81" t="s">
        <v>175</v>
      </c>
      <c r="C108" s="79">
        <v>1217624</v>
      </c>
      <c r="D108" s="53"/>
      <c r="E108" s="88">
        <f>E109</f>
        <v>182280</v>
      </c>
      <c r="F108" s="90"/>
      <c r="G108" s="90"/>
    </row>
    <row r="109" spans="1:7" ht="15">
      <c r="A109" s="46" t="s">
        <v>125</v>
      </c>
      <c r="B109" s="80"/>
      <c r="C109" s="77"/>
      <c r="D109" s="49">
        <v>210</v>
      </c>
      <c r="E109" s="74">
        <f>E111+E112</f>
        <v>182280</v>
      </c>
      <c r="F109" s="90"/>
      <c r="G109" s="90"/>
    </row>
    <row r="110" spans="1:7" ht="15">
      <c r="A110" s="46" t="s">
        <v>42</v>
      </c>
      <c r="B110" s="80"/>
      <c r="C110" s="77"/>
      <c r="D110" s="49"/>
      <c r="E110" s="74"/>
      <c r="F110" s="90"/>
      <c r="G110" s="90"/>
    </row>
    <row r="111" spans="1:7" ht="15">
      <c r="A111" s="46" t="s">
        <v>126</v>
      </c>
      <c r="B111" s="80"/>
      <c r="C111" s="77"/>
      <c r="D111" s="49">
        <v>211</v>
      </c>
      <c r="E111" s="74">
        <v>140000</v>
      </c>
      <c r="F111" s="90"/>
      <c r="G111" s="90"/>
    </row>
    <row r="112" spans="1:7" ht="15">
      <c r="A112" s="46" t="s">
        <v>128</v>
      </c>
      <c r="B112" s="80"/>
      <c r="C112" s="77"/>
      <c r="D112" s="49">
        <v>213</v>
      </c>
      <c r="E112" s="74">
        <v>42280</v>
      </c>
      <c r="F112" s="90"/>
      <c r="G112" s="90"/>
    </row>
    <row r="113" spans="1:7" ht="15">
      <c r="A113" s="46"/>
      <c r="B113" s="80"/>
      <c r="C113" s="77"/>
      <c r="D113" s="49"/>
      <c r="E113" s="74"/>
      <c r="F113" s="90"/>
      <c r="G113" s="90"/>
    </row>
    <row r="114" spans="1:7" ht="90">
      <c r="A114" s="71" t="s">
        <v>117</v>
      </c>
      <c r="B114" s="79" t="s">
        <v>143</v>
      </c>
      <c r="C114" s="73"/>
      <c r="D114" s="72"/>
      <c r="E114" s="88">
        <f>E115+E120+E128+E132+E133</f>
        <v>11381586</v>
      </c>
      <c r="F114" s="90">
        <f>E114+E158</f>
        <v>11431371</v>
      </c>
      <c r="G114" s="90"/>
    </row>
    <row r="115" spans="1:7" ht="15">
      <c r="A115" s="46" t="s">
        <v>125</v>
      </c>
      <c r="B115" s="96"/>
      <c r="C115" s="96"/>
      <c r="D115" s="97">
        <v>210</v>
      </c>
      <c r="E115" s="98">
        <f>E117+E118+E119</f>
        <v>5397131</v>
      </c>
      <c r="G115" s="90"/>
    </row>
    <row r="116" spans="1:7" ht="15">
      <c r="A116" s="46" t="s">
        <v>42</v>
      </c>
      <c r="B116" s="77"/>
      <c r="C116" s="77"/>
      <c r="D116" s="50"/>
      <c r="E116" s="74"/>
      <c r="G116" s="90">
        <f>E116-F116</f>
        <v>0</v>
      </c>
    </row>
    <row r="117" spans="1:7" ht="15">
      <c r="A117" s="46" t="s">
        <v>126</v>
      </c>
      <c r="B117" s="80"/>
      <c r="C117" s="77"/>
      <c r="D117" s="49">
        <v>211</v>
      </c>
      <c r="E117" s="74">
        <v>4050000</v>
      </c>
      <c r="F117">
        <f>B117+C117</f>
        <v>0</v>
      </c>
      <c r="G117" s="90"/>
    </row>
    <row r="118" spans="1:7" ht="15">
      <c r="A118" s="51" t="s">
        <v>127</v>
      </c>
      <c r="B118" s="80"/>
      <c r="C118" s="77"/>
      <c r="D118" s="49">
        <v>212</v>
      </c>
      <c r="E118" s="74">
        <v>8024</v>
      </c>
      <c r="F118">
        <f aca="true" t="shared" si="0" ref="F118:F136">B118+C118</f>
        <v>0</v>
      </c>
      <c r="G118" s="90"/>
    </row>
    <row r="119" spans="1:7" ht="15">
      <c r="A119" s="46" t="s">
        <v>128</v>
      </c>
      <c r="B119" s="80"/>
      <c r="C119" s="77"/>
      <c r="D119" s="49">
        <v>213</v>
      </c>
      <c r="E119" s="74">
        <f>1221260+117847</f>
        <v>1339107</v>
      </c>
      <c r="F119">
        <f t="shared" si="0"/>
        <v>0</v>
      </c>
      <c r="G119" s="90"/>
    </row>
    <row r="120" spans="1:7" ht="15">
      <c r="A120" s="46" t="s">
        <v>129</v>
      </c>
      <c r="B120" s="80"/>
      <c r="C120" s="77"/>
      <c r="D120" s="49">
        <v>220</v>
      </c>
      <c r="E120" s="74">
        <f>E122+E123+E124+E125+E126+E127</f>
        <v>571335</v>
      </c>
      <c r="F120">
        <f t="shared" si="0"/>
        <v>0</v>
      </c>
      <c r="G120" s="90"/>
    </row>
    <row r="121" spans="1:7" ht="15">
      <c r="A121" s="46" t="s">
        <v>42</v>
      </c>
      <c r="B121" s="80"/>
      <c r="C121" s="77"/>
      <c r="D121" s="49"/>
      <c r="E121" s="74"/>
      <c r="F121">
        <f t="shared" si="0"/>
        <v>0</v>
      </c>
      <c r="G121" s="90"/>
    </row>
    <row r="122" spans="1:7" ht="15">
      <c r="A122" s="46" t="s">
        <v>130</v>
      </c>
      <c r="B122" s="80"/>
      <c r="C122" s="77"/>
      <c r="D122" s="49">
        <v>221</v>
      </c>
      <c r="E122" s="74">
        <v>21310</v>
      </c>
      <c r="F122">
        <f t="shared" si="0"/>
        <v>0</v>
      </c>
      <c r="G122" s="90"/>
    </row>
    <row r="123" spans="1:7" ht="15">
      <c r="A123" s="46" t="s">
        <v>131</v>
      </c>
      <c r="B123" s="80"/>
      <c r="C123" s="77"/>
      <c r="D123" s="49">
        <v>222</v>
      </c>
      <c r="E123" s="74">
        <v>24780</v>
      </c>
      <c r="F123">
        <f t="shared" si="0"/>
        <v>0</v>
      </c>
      <c r="G123" s="90"/>
    </row>
    <row r="124" spans="1:7" ht="15">
      <c r="A124" s="46" t="s">
        <v>132</v>
      </c>
      <c r="B124" s="80"/>
      <c r="C124" s="77"/>
      <c r="D124" s="49">
        <v>223</v>
      </c>
      <c r="E124" s="74">
        <v>141675</v>
      </c>
      <c r="F124">
        <f t="shared" si="0"/>
        <v>0</v>
      </c>
      <c r="G124" s="90"/>
    </row>
    <row r="125" spans="1:7" ht="15">
      <c r="A125" s="46" t="s">
        <v>133</v>
      </c>
      <c r="B125" s="80"/>
      <c r="C125" s="77"/>
      <c r="D125" s="49">
        <v>224</v>
      </c>
      <c r="E125" s="74"/>
      <c r="F125">
        <f t="shared" si="0"/>
        <v>0</v>
      </c>
      <c r="G125" s="90"/>
    </row>
    <row r="126" spans="1:7" ht="15">
      <c r="A126" s="46" t="s">
        <v>134</v>
      </c>
      <c r="B126" s="80"/>
      <c r="C126" s="77"/>
      <c r="D126" s="49">
        <v>225</v>
      </c>
      <c r="E126" s="74">
        <v>149520</v>
      </c>
      <c r="F126">
        <f t="shared" si="0"/>
        <v>0</v>
      </c>
      <c r="G126" s="90"/>
    </row>
    <row r="127" spans="1:7" ht="15">
      <c r="A127" s="46" t="s">
        <v>135</v>
      </c>
      <c r="B127" s="80"/>
      <c r="C127" s="77"/>
      <c r="D127" s="49">
        <v>226</v>
      </c>
      <c r="E127" s="74">
        <v>234050</v>
      </c>
      <c r="F127">
        <f t="shared" si="0"/>
        <v>0</v>
      </c>
      <c r="G127" s="90"/>
    </row>
    <row r="128" spans="1:7" ht="15">
      <c r="A128" s="46" t="s">
        <v>136</v>
      </c>
      <c r="B128" s="80"/>
      <c r="C128" s="77"/>
      <c r="D128" s="49">
        <v>260</v>
      </c>
      <c r="E128" s="74">
        <f>E130</f>
        <v>0</v>
      </c>
      <c r="F128">
        <f t="shared" si="0"/>
        <v>0</v>
      </c>
      <c r="G128" s="90"/>
    </row>
    <row r="129" spans="1:7" ht="15">
      <c r="A129" s="46" t="s">
        <v>42</v>
      </c>
      <c r="B129" s="80"/>
      <c r="C129" s="77"/>
      <c r="D129" s="49"/>
      <c r="E129" s="74"/>
      <c r="F129">
        <f t="shared" si="0"/>
        <v>0</v>
      </c>
      <c r="G129" s="90"/>
    </row>
    <row r="130" spans="1:7" ht="15">
      <c r="A130" s="46" t="s">
        <v>137</v>
      </c>
      <c r="B130" s="80"/>
      <c r="C130" s="77"/>
      <c r="D130" s="49">
        <v>262</v>
      </c>
      <c r="E130" s="74"/>
      <c r="F130">
        <f t="shared" si="0"/>
        <v>0</v>
      </c>
      <c r="G130" s="90"/>
    </row>
    <row r="131" spans="1:7" ht="25.5">
      <c r="A131" s="46" t="s">
        <v>144</v>
      </c>
      <c r="B131" s="80"/>
      <c r="C131" s="77"/>
      <c r="D131" s="49">
        <v>263</v>
      </c>
      <c r="E131" s="74"/>
      <c r="F131">
        <f t="shared" si="0"/>
        <v>0</v>
      </c>
      <c r="G131" s="90"/>
    </row>
    <row r="132" spans="1:7" ht="15">
      <c r="A132" s="46" t="s">
        <v>138</v>
      </c>
      <c r="B132" s="80"/>
      <c r="C132" s="77"/>
      <c r="D132" s="49">
        <v>290</v>
      </c>
      <c r="E132" s="74">
        <v>98720</v>
      </c>
      <c r="F132">
        <f t="shared" si="0"/>
        <v>0</v>
      </c>
      <c r="G132" s="90"/>
    </row>
    <row r="133" spans="1:7" ht="15">
      <c r="A133" s="46" t="s">
        <v>139</v>
      </c>
      <c r="B133" s="80"/>
      <c r="C133" s="77"/>
      <c r="D133" s="49">
        <v>300</v>
      </c>
      <c r="E133" s="74">
        <f>E135+E136</f>
        <v>5314400</v>
      </c>
      <c r="F133">
        <f t="shared" si="0"/>
        <v>0</v>
      </c>
      <c r="G133" s="90"/>
    </row>
    <row r="134" spans="1:7" ht="15">
      <c r="A134" s="46" t="s">
        <v>42</v>
      </c>
      <c r="B134" s="80"/>
      <c r="C134" s="77"/>
      <c r="D134" s="49"/>
      <c r="E134" s="74"/>
      <c r="F134">
        <f t="shared" si="0"/>
        <v>0</v>
      </c>
      <c r="G134" s="90"/>
    </row>
    <row r="135" spans="1:7" ht="15">
      <c r="A135" s="46" t="s">
        <v>140</v>
      </c>
      <c r="B135" s="80"/>
      <c r="C135" s="77"/>
      <c r="D135" s="49">
        <v>310</v>
      </c>
      <c r="E135" s="74">
        <v>87100</v>
      </c>
      <c r="F135">
        <f t="shared" si="0"/>
        <v>0</v>
      </c>
      <c r="G135" s="90"/>
    </row>
    <row r="136" spans="1:7" ht="15">
      <c r="A136" s="46" t="s">
        <v>141</v>
      </c>
      <c r="B136" s="80"/>
      <c r="C136" s="77"/>
      <c r="D136" s="49">
        <v>340</v>
      </c>
      <c r="E136" s="74">
        <v>5227300</v>
      </c>
      <c r="F136">
        <f t="shared" si="0"/>
        <v>0</v>
      </c>
      <c r="G136" s="90"/>
    </row>
    <row r="137" spans="1:7" ht="15" hidden="1">
      <c r="A137" s="43" t="s">
        <v>145</v>
      </c>
      <c r="B137" s="78" t="s">
        <v>146</v>
      </c>
      <c r="C137" s="77"/>
      <c r="D137" s="44"/>
      <c r="E137" s="74"/>
      <c r="G137" s="90"/>
    </row>
    <row r="138" spans="1:7" ht="15" hidden="1">
      <c r="A138" s="46" t="s">
        <v>125</v>
      </c>
      <c r="B138" s="80"/>
      <c r="C138" s="77"/>
      <c r="D138" s="49">
        <v>210</v>
      </c>
      <c r="E138" s="74"/>
      <c r="G138" s="90"/>
    </row>
    <row r="139" spans="1:7" ht="15" hidden="1">
      <c r="A139" s="46" t="s">
        <v>42</v>
      </c>
      <c r="B139" s="77"/>
      <c r="C139" s="77"/>
      <c r="D139" s="50"/>
      <c r="E139" s="74"/>
      <c r="G139" s="90"/>
    </row>
    <row r="140" spans="1:7" ht="15" hidden="1">
      <c r="A140" s="51" t="s">
        <v>127</v>
      </c>
      <c r="B140" s="80"/>
      <c r="C140" s="77"/>
      <c r="D140" s="49">
        <v>212</v>
      </c>
      <c r="E140" s="74"/>
      <c r="G140" s="90"/>
    </row>
    <row r="141" spans="1:7" ht="15" hidden="1">
      <c r="A141" s="46" t="s">
        <v>129</v>
      </c>
      <c r="B141" s="80"/>
      <c r="C141" s="77"/>
      <c r="D141" s="49">
        <v>220</v>
      </c>
      <c r="E141" s="74"/>
      <c r="G141" s="90"/>
    </row>
    <row r="142" spans="1:7" ht="15" hidden="1">
      <c r="A142" s="46" t="s">
        <v>42</v>
      </c>
      <c r="B142" s="80"/>
      <c r="C142" s="77"/>
      <c r="D142" s="49"/>
      <c r="E142" s="74"/>
      <c r="G142" s="90"/>
    </row>
    <row r="143" spans="1:7" ht="15" hidden="1">
      <c r="A143" s="46" t="s">
        <v>130</v>
      </c>
      <c r="B143" s="80"/>
      <c r="C143" s="77"/>
      <c r="D143" s="49">
        <v>221</v>
      </c>
      <c r="E143" s="74"/>
      <c r="G143" s="90"/>
    </row>
    <row r="144" spans="1:7" ht="15" hidden="1">
      <c r="A144" s="46" t="s">
        <v>131</v>
      </c>
      <c r="B144" s="80"/>
      <c r="C144" s="77"/>
      <c r="D144" s="49">
        <v>222</v>
      </c>
      <c r="E144" s="74"/>
      <c r="G144" s="90"/>
    </row>
    <row r="145" spans="1:7" ht="15" hidden="1">
      <c r="A145" s="46" t="s">
        <v>132</v>
      </c>
      <c r="B145" s="80"/>
      <c r="C145" s="77"/>
      <c r="D145" s="49">
        <v>223</v>
      </c>
      <c r="E145" s="74"/>
      <c r="G145" s="90"/>
    </row>
    <row r="146" spans="1:7" ht="15" hidden="1">
      <c r="A146" s="46" t="s">
        <v>133</v>
      </c>
      <c r="B146" s="80"/>
      <c r="C146" s="77"/>
      <c r="D146" s="49">
        <v>224</v>
      </c>
      <c r="E146" s="74"/>
      <c r="G146" s="90"/>
    </row>
    <row r="147" spans="1:7" ht="15" hidden="1">
      <c r="A147" s="46" t="s">
        <v>134</v>
      </c>
      <c r="B147" s="80"/>
      <c r="C147" s="77"/>
      <c r="D147" s="49">
        <v>225</v>
      </c>
      <c r="E147" s="74"/>
      <c r="G147" s="90"/>
    </row>
    <row r="148" spans="1:7" ht="15" hidden="1">
      <c r="A148" s="46" t="s">
        <v>135</v>
      </c>
      <c r="B148" s="80"/>
      <c r="C148" s="77"/>
      <c r="D148" s="49">
        <v>226</v>
      </c>
      <c r="E148" s="74"/>
      <c r="G148" s="90"/>
    </row>
    <row r="149" spans="1:7" ht="15" hidden="1">
      <c r="A149" s="46" t="s">
        <v>136</v>
      </c>
      <c r="B149" s="80"/>
      <c r="C149" s="77"/>
      <c r="D149" s="49">
        <v>260</v>
      </c>
      <c r="E149" s="74"/>
      <c r="G149" s="90"/>
    </row>
    <row r="150" spans="1:7" ht="15" hidden="1">
      <c r="A150" s="46" t="s">
        <v>42</v>
      </c>
      <c r="B150" s="80"/>
      <c r="C150" s="77"/>
      <c r="D150" s="49"/>
      <c r="E150" s="74"/>
      <c r="G150" s="90"/>
    </row>
    <row r="151" spans="1:7" ht="15" hidden="1">
      <c r="A151" s="46" t="s">
        <v>137</v>
      </c>
      <c r="B151" s="80"/>
      <c r="C151" s="77"/>
      <c r="D151" s="49">
        <v>262</v>
      </c>
      <c r="E151" s="74"/>
      <c r="G151" s="90"/>
    </row>
    <row r="152" spans="1:7" ht="25.5" hidden="1">
      <c r="A152" s="46" t="s">
        <v>144</v>
      </c>
      <c r="B152" s="80"/>
      <c r="C152" s="77"/>
      <c r="D152" s="49">
        <v>263</v>
      </c>
      <c r="E152" s="74"/>
      <c r="G152" s="90"/>
    </row>
    <row r="153" spans="1:7" ht="15" hidden="1">
      <c r="A153" s="46" t="s">
        <v>138</v>
      </c>
      <c r="B153" s="80"/>
      <c r="C153" s="77"/>
      <c r="D153" s="49">
        <v>290</v>
      </c>
      <c r="E153" s="74"/>
      <c r="G153" s="90"/>
    </row>
    <row r="154" spans="1:7" ht="15" hidden="1">
      <c r="A154" s="46" t="s">
        <v>139</v>
      </c>
      <c r="B154" s="80"/>
      <c r="C154" s="77"/>
      <c r="D154" s="49">
        <v>300</v>
      </c>
      <c r="E154" s="74"/>
      <c r="G154" s="90"/>
    </row>
    <row r="155" spans="1:7" ht="15" hidden="1">
      <c r="A155" s="46" t="s">
        <v>42</v>
      </c>
      <c r="B155" s="80"/>
      <c r="C155" s="77"/>
      <c r="D155" s="49"/>
      <c r="E155" s="74"/>
      <c r="G155" s="90"/>
    </row>
    <row r="156" spans="1:7" ht="15" hidden="1">
      <c r="A156" s="46" t="s">
        <v>140</v>
      </c>
      <c r="B156" s="80"/>
      <c r="C156" s="77"/>
      <c r="D156" s="49">
        <v>310</v>
      </c>
      <c r="E156" s="74"/>
      <c r="G156" s="90"/>
    </row>
    <row r="157" spans="1:7" ht="15" hidden="1">
      <c r="A157" s="46" t="s">
        <v>141</v>
      </c>
      <c r="B157" s="80"/>
      <c r="C157" s="77"/>
      <c r="D157" s="49">
        <v>340</v>
      </c>
      <c r="E157" s="74"/>
      <c r="G157" s="90"/>
    </row>
    <row r="158" spans="1:5" ht="15">
      <c r="A158" s="68" t="s">
        <v>145</v>
      </c>
      <c r="B158" s="84" t="s">
        <v>146</v>
      </c>
      <c r="C158" s="70"/>
      <c r="D158" s="69"/>
      <c r="E158" s="87">
        <f>E159+E162+E170+E174+E175</f>
        <v>49785</v>
      </c>
    </row>
    <row r="159" spans="1:5" ht="15">
      <c r="A159" s="57" t="s">
        <v>125</v>
      </c>
      <c r="B159" s="85"/>
      <c r="C159" s="86"/>
      <c r="D159" s="60">
        <v>210</v>
      </c>
      <c r="E159" s="75"/>
    </row>
    <row r="160" spans="1:5" ht="15">
      <c r="A160" s="57" t="s">
        <v>42</v>
      </c>
      <c r="B160" s="56"/>
      <c r="C160" s="56"/>
      <c r="D160" s="61"/>
      <c r="E160" s="75"/>
    </row>
    <row r="161" spans="1:5" ht="15">
      <c r="A161" s="62" t="s">
        <v>127</v>
      </c>
      <c r="B161" s="58"/>
      <c r="C161" s="59"/>
      <c r="D161" s="60">
        <v>212</v>
      </c>
      <c r="E161" s="75"/>
    </row>
    <row r="162" spans="1:5" ht="15">
      <c r="A162" s="57" t="s">
        <v>129</v>
      </c>
      <c r="B162" s="58"/>
      <c r="C162" s="59"/>
      <c r="D162" s="60">
        <v>220</v>
      </c>
      <c r="E162" s="75">
        <f>E164+E165+E166+E167+E168+E169</f>
        <v>30605</v>
      </c>
    </row>
    <row r="163" spans="1:5" ht="15">
      <c r="A163" s="57" t="s">
        <v>42</v>
      </c>
      <c r="B163" s="58"/>
      <c r="C163" s="59"/>
      <c r="D163" s="60"/>
      <c r="E163" s="75"/>
    </row>
    <row r="164" spans="1:5" ht="15">
      <c r="A164" s="57" t="s">
        <v>130</v>
      </c>
      <c r="B164" s="58"/>
      <c r="C164" s="59"/>
      <c r="D164" s="60">
        <v>221</v>
      </c>
      <c r="E164" s="75"/>
    </row>
    <row r="165" spans="1:5" ht="15">
      <c r="A165" s="57" t="s">
        <v>131</v>
      </c>
      <c r="B165" s="58"/>
      <c r="C165" s="59"/>
      <c r="D165" s="60">
        <v>222</v>
      </c>
      <c r="E165" s="75"/>
    </row>
    <row r="166" spans="1:5" ht="15">
      <c r="A166" s="57" t="s">
        <v>132</v>
      </c>
      <c r="B166" s="58"/>
      <c r="C166" s="59"/>
      <c r="D166" s="60">
        <v>223</v>
      </c>
      <c r="E166" s="75">
        <v>30605</v>
      </c>
    </row>
    <row r="167" spans="1:5" ht="15">
      <c r="A167" s="57" t="s">
        <v>133</v>
      </c>
      <c r="B167" s="58"/>
      <c r="C167" s="59"/>
      <c r="D167" s="60">
        <v>224</v>
      </c>
      <c r="E167" s="75"/>
    </row>
    <row r="168" spans="1:5" ht="15">
      <c r="A168" s="57" t="s">
        <v>134</v>
      </c>
      <c r="B168" s="58"/>
      <c r="C168" s="59"/>
      <c r="D168" s="60">
        <v>225</v>
      </c>
      <c r="E168" s="75"/>
    </row>
    <row r="169" spans="1:5" ht="15">
      <c r="A169" s="57" t="s">
        <v>135</v>
      </c>
      <c r="B169" s="58"/>
      <c r="C169" s="59"/>
      <c r="D169" s="60">
        <v>226</v>
      </c>
      <c r="E169" s="75"/>
    </row>
    <row r="170" spans="1:5" ht="15">
      <c r="A170" s="57" t="s">
        <v>136</v>
      </c>
      <c r="B170" s="58"/>
      <c r="C170" s="59"/>
      <c r="D170" s="60">
        <v>260</v>
      </c>
      <c r="E170" s="75"/>
    </row>
    <row r="171" spans="1:5" ht="15">
      <c r="A171" s="57" t="s">
        <v>42</v>
      </c>
      <c r="B171" s="58"/>
      <c r="C171" s="59"/>
      <c r="D171" s="60"/>
      <c r="E171" s="75"/>
    </row>
    <row r="172" spans="1:5" ht="15">
      <c r="A172" s="57" t="s">
        <v>137</v>
      </c>
      <c r="B172" s="58"/>
      <c r="C172" s="59"/>
      <c r="D172" s="60">
        <v>262</v>
      </c>
      <c r="E172" s="75"/>
    </row>
    <row r="173" spans="1:5" ht="25.5">
      <c r="A173" s="57" t="s">
        <v>144</v>
      </c>
      <c r="B173" s="58"/>
      <c r="C173" s="59"/>
      <c r="D173" s="60">
        <v>263</v>
      </c>
      <c r="E173" s="75"/>
    </row>
    <row r="174" spans="1:5" ht="15">
      <c r="A174" s="57" t="s">
        <v>138</v>
      </c>
      <c r="B174" s="58"/>
      <c r="C174" s="59"/>
      <c r="D174" s="60">
        <v>290</v>
      </c>
      <c r="E174" s="75">
        <v>19180</v>
      </c>
    </row>
    <row r="175" spans="1:5" ht="15">
      <c r="A175" s="57" t="s">
        <v>139</v>
      </c>
      <c r="B175" s="58"/>
      <c r="C175" s="59"/>
      <c r="D175" s="60">
        <v>300</v>
      </c>
      <c r="E175" s="75">
        <f>E177+E178</f>
        <v>0</v>
      </c>
    </row>
    <row r="176" spans="1:5" ht="15">
      <c r="A176" s="57" t="s">
        <v>42</v>
      </c>
      <c r="B176" s="58"/>
      <c r="C176" s="59"/>
      <c r="D176" s="60"/>
      <c r="E176" s="75"/>
    </row>
    <row r="177" spans="1:5" ht="15">
      <c r="A177" s="57" t="s">
        <v>140</v>
      </c>
      <c r="B177" s="58"/>
      <c r="C177" s="59"/>
      <c r="D177" s="60">
        <v>310</v>
      </c>
      <c r="E177" s="75"/>
    </row>
    <row r="178" spans="1:5" ht="15">
      <c r="A178" s="57" t="s">
        <v>141</v>
      </c>
      <c r="B178" s="58"/>
      <c r="C178" s="59"/>
      <c r="D178" s="60">
        <v>340</v>
      </c>
      <c r="E178" s="75">
        <v>0</v>
      </c>
    </row>
    <row r="179" spans="1:5" ht="15">
      <c r="A179" s="57" t="s">
        <v>147</v>
      </c>
      <c r="B179" s="58"/>
      <c r="C179" s="59"/>
      <c r="D179" s="60">
        <v>500</v>
      </c>
      <c r="E179" s="75"/>
    </row>
    <row r="180" spans="1:5" ht="15">
      <c r="A180" s="57" t="s">
        <v>42</v>
      </c>
      <c r="B180" s="58"/>
      <c r="C180" s="59"/>
      <c r="D180" s="60"/>
      <c r="E180" s="75"/>
    </row>
    <row r="181" spans="1:5" ht="25.5">
      <c r="A181" s="57" t="s">
        <v>148</v>
      </c>
      <c r="B181" s="58"/>
      <c r="C181" s="59"/>
      <c r="D181" s="60">
        <v>520</v>
      </c>
      <c r="E181" s="75"/>
    </row>
    <row r="182" spans="1:5" ht="15">
      <c r="A182" s="57" t="s">
        <v>149</v>
      </c>
      <c r="B182" s="58"/>
      <c r="C182" s="59"/>
      <c r="D182" s="60">
        <v>530</v>
      </c>
      <c r="E182" s="75"/>
    </row>
    <row r="183" spans="1:5" ht="15">
      <c r="A183" s="63" t="s">
        <v>150</v>
      </c>
      <c r="B183" s="56"/>
      <c r="C183" s="56"/>
      <c r="D183" s="64"/>
      <c r="E183" s="75"/>
    </row>
    <row r="184" spans="1:5" ht="15.75" thickBot="1">
      <c r="A184" s="65" t="s">
        <v>151</v>
      </c>
      <c r="B184" s="66"/>
      <c r="C184" s="66"/>
      <c r="D184" s="67" t="s">
        <v>112</v>
      </c>
      <c r="E184" s="76"/>
    </row>
    <row r="185" spans="1:40" ht="15">
      <c r="A185" s="136" t="s">
        <v>152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</row>
    <row r="186" spans="1:40" ht="15">
      <c r="A186" s="136" t="s">
        <v>153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</row>
    <row r="187" spans="1:39" ht="15">
      <c r="A187" s="136" t="s">
        <v>154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</row>
    <row r="188" spans="1:42" ht="15">
      <c r="A188" s="136" t="s">
        <v>155</v>
      </c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</row>
    <row r="189" spans="1:40" ht="15">
      <c r="A189" s="136" t="s">
        <v>157</v>
      </c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</row>
    <row r="190" spans="1:39" ht="15">
      <c r="A190" s="136" t="s">
        <v>156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</row>
    <row r="191" spans="1:39" ht="15">
      <c r="A191" s="136" t="s">
        <v>164</v>
      </c>
      <c r="B191" s="136"/>
      <c r="C191" s="136"/>
      <c r="D191" s="136"/>
      <c r="E191" s="136"/>
      <c r="F191" s="54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54"/>
      <c r="AK191" s="54"/>
      <c r="AL191" s="54"/>
      <c r="AM191" s="54"/>
    </row>
    <row r="192" spans="1:39" ht="15">
      <c r="A192" s="54"/>
      <c r="B192" s="54"/>
      <c r="C192" s="54"/>
      <c r="D192" s="54"/>
      <c r="E192" s="54"/>
      <c r="F192" s="54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4"/>
      <c r="AK192" s="54"/>
      <c r="AL192" s="54"/>
      <c r="AM192" s="54"/>
    </row>
  </sheetData>
  <sheetProtection/>
  <mergeCells count="9">
    <mergeCell ref="A190:O190"/>
    <mergeCell ref="A191:E191"/>
    <mergeCell ref="G191:AI191"/>
    <mergeCell ref="A1:C1"/>
    <mergeCell ref="A185:AN185"/>
    <mergeCell ref="A186:AN186"/>
    <mergeCell ref="A187:Y187"/>
    <mergeCell ref="A188:AP188"/>
    <mergeCell ref="A189:AN189"/>
  </mergeCells>
  <printOptions/>
  <pageMargins left="0" right="0" top="0" bottom="0" header="0.5118055555555555" footer="0.5118055555555555"/>
  <pageSetup horizontalDpi="300" verticalDpi="300" orientation="portrait" paperSize="9" scale="85" r:id="rId1"/>
  <rowBreaks count="2" manualBreakCount="2">
    <brk id="46" max="4" man="1"/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2016-02-01T10:08:02Z</cp:lastPrinted>
  <dcterms:created xsi:type="dcterms:W3CDTF">2012-12-05T05:59:22Z</dcterms:created>
  <dcterms:modified xsi:type="dcterms:W3CDTF">2016-02-11T06:53:38Z</dcterms:modified>
  <cp:category/>
  <cp:version/>
  <cp:contentType/>
  <cp:contentStatus/>
</cp:coreProperties>
</file>