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'стр.4-7'!$A$1:$E$211</definedName>
  </definedNames>
  <calcPr fullCalcOnLoad="1"/>
</workbook>
</file>

<file path=xl/sharedStrings.xml><?xml version="1.0" encoding="utf-8"?>
<sst xmlns="http://schemas.openxmlformats.org/spreadsheetml/2006/main" count="363" uniqueCount="193">
  <si>
    <t>Приложение</t>
  </si>
  <si>
    <t>к Порядку составления и утверждения плана</t>
  </si>
  <si>
    <t xml:space="preserve">финансово-хозяйственной деятельности 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</si>
  <si>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</si>
  <si>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</si>
  <si>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</si>
  <si>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</si>
  <si>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</si>
  <si>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</si>
  <si>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</si>
  <si>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</si>
  <si>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</si>
  <si>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</si>
  <si>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12</t>
  </si>
  <si>
    <t xml:space="preserve"> год</t>
  </si>
  <si>
    <t>КОДЫ</t>
  </si>
  <si>
    <t>Форма по КФД</t>
  </si>
  <si>
    <t>Дата</t>
  </si>
  <si>
    <t>Наименование муниципального</t>
  </si>
  <si>
    <t>Муниципальное автономное образовательное учреждение многопрофильная гимназия №13 г. Пензы</t>
  </si>
  <si>
    <t>по ОКПО</t>
  </si>
  <si>
    <t>24012373</t>
  </si>
  <si>
    <t>бюджетного (автономного)</t>
  </si>
  <si>
    <t>учреждения (подразделения)</t>
  </si>
  <si>
    <t>ИНН/КПП</t>
  </si>
  <si>
    <t>5835001660/583501001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</si>
  <si>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</si>
  <si>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</si>
  <si>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</si>
  <si>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</si>
  <si>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</si>
  <si>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</si>
  <si>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бюджетного (автономного)</t>
  </si>
  <si>
    <t>I. Сведения о деятельности муниципального автономного образовательного учреждения</t>
  </si>
  <si>
    <t>1.1. Цели деятельности государственного бюджетного учреждения (подразделения):</t>
  </si>
  <si>
    <t>муниципального автономного образовательного учреждения:</t>
  </si>
  <si>
    <t>усвоение учащимися образовательных программ реализуемых в соотвествии с ФГОСами; создание условий для творческого развития самостоятельной, гармонично развитой, творческой личности, способной адаптироваться к изменяющимся условиям социума; формирование общей культуры учащихся на основе усвоения обязательного минимума содержания общеобразовательных программ; достижение учащимися соответсвующего образовательного уровня; воспитание у учащихся гражданственности, патриотизма, трудолюбия, уважение к правам м свободам человека, любви к окружающей природе, семье; подготовка учащихся к сознательной жизни в свободном обществе и духе понимания мира, терпимости, равноправия мужчин и женщин, дружбы между всеми народами, этническими, национальными и религиозными группами.</t>
  </si>
  <si>
    <t>1.2. Виды деятельности государственного бюджетного учреждения (подразделения):</t>
  </si>
  <si>
    <t>муницитпального автономного образовательного учреждения:</t>
  </si>
  <si>
    <t>в соотвествиии с лицензией А №231654, гимназия имеет право на ведение образовательной деятельности: дошкольное образование, начальное общее образование, основное общее образование, среднее (полное) общее образование, дополнительное образование по следующим напрвлениям, это художественно-эстетическое, физкультурно-спортивное, научно-техническое, военно-патриотическое, туристко-краеведческое, естественно-научное.</t>
  </si>
  <si>
    <t>1.3. Перечень услуг (работ), осуществляемых на платной основе:</t>
  </si>
  <si>
    <t>центр изучения английского языка; студия развития "Планета 13"; психологический центр "Росток"; центр циркового и эстрадного искусства "ANTRE"; столовая; ФОК; дополнительные образовательные услуги.</t>
  </si>
  <si>
    <t xml:space="preserve">II. Показатели финансового состояния учреждения 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</si>
  <si>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</si>
  <si>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</si>
  <si>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</si>
  <si>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</si>
  <si>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</si>
  <si>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</si>
  <si>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</si>
  <si>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</si>
  <si>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</si>
  <si>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</si>
  <si>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</si>
  <si>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</si>
  <si>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</si>
  <si>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</si>
  <si>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</si>
  <si>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</si>
  <si>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</si>
  <si>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</si>
  <si>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</si>
  <si>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</si>
  <si>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</si>
  <si>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</si>
  <si>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</si>
  <si>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</si>
  <si>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</si>
  <si>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</si>
  <si>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</si>
  <si>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</si>
  <si>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</si>
  <si>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</si>
  <si>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</si>
  <si>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</si>
  <si>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</si>
  <si>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</si>
  <si>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</si>
  <si>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</si>
  <si>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</si>
  <si>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</si>
  <si>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</si>
  <si>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города Пензы,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</si>
  <si>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</si>
  <si>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</si>
  <si>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</si>
  <si>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</si>
  <si>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</si>
  <si>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</si>
  <si>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</si>
  <si>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</si>
  <si>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</si>
  <si>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</si>
  <si>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</si>
  <si>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</si>
  <si>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</si>
  <si>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</si>
  <si>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</si>
  <si>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</si>
  <si>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</si>
  <si>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</si>
  <si>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</si>
  <si>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</si>
  <si>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</si>
  <si>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</si>
  <si>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</si>
  <si>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</si>
  <si>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</si>
  <si>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</si>
  <si>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</si>
  <si>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</si>
  <si>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</si>
  <si>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</si>
  <si>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</si>
  <si>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Всего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</si>
  <si>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</si>
  <si>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</si>
  <si>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</si>
  <si>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выполнении муниципального задания</t>
  </si>
  <si>
    <t>Субсидии на иные цели</t>
  </si>
  <si>
    <t>Бюджетные инвестиции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</si>
  <si>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</si>
  <si>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 xml:space="preserve">Услуга № 1 доп. Образовательные услуги ( обучение ) </t>
  </si>
  <si>
    <t>Услуга № 2 доп. Образ. Услуги ( организация горячего питания )</t>
  </si>
  <si>
    <t>… 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</si>
  <si>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</si>
  <si>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</si>
  <si>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</si>
  <si>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</si>
  <si>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Субсидии на выполнение муниципального задания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</si>
  <si>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</si>
  <si>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04.01.611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</si>
  <si>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</si>
  <si>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</si>
  <si>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</si>
  <si>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</si>
  <si>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</si>
  <si>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</si>
  <si>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</si>
  <si>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</si>
  <si>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</si>
  <si>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</si>
  <si>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</si>
  <si>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</si>
  <si>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</si>
  <si>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</si>
  <si>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</si>
  <si>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</si>
  <si>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</si>
  <si>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Расходы по финансированию муниципальных общеобразовательных учреждений в части реализации ими основных общеобразовательных программ</t>
  </si>
  <si>
    <t>04.10.621</t>
  </si>
  <si>
    <t>Расходы по финансированию муниципальных общеобразовательных учреждений в части модернизации региональной системы общего образования (обеспечение соотношения среднемесячной заработной платы учителей в Пензенской области за четвертый квартал текущего года</t>
  </si>
  <si>
    <t>…</t>
  </si>
  <si>
    <t>Субсидии бюджетным учреждениям на иные цели зас счет средств бюджета города Пензы</t>
  </si>
  <si>
    <t>Организация отдыха и оздоровления детей в оздоровительных лагерях с дневным пребыванием детей в период школьных каникул</t>
  </si>
  <si>
    <t>05.10.622</t>
  </si>
  <si>
    <t>05.01.622</t>
  </si>
  <si>
    <t>Долгосрочная целевая программа города Пензы "Здоровый ребенок" на 2011-2013 годы</t>
  </si>
  <si>
    <t>Долгосрочная целевая программа "Пожарная безопасность города Пензы на 2010-2012 годы"</t>
  </si>
  <si>
    <t>Ведомственная целевая программа развития "Дошкольное детство(2011-2013 гг.)"</t>
  </si>
  <si>
    <t>Субсидии бюджетным учреждениям на иные цели зас счет федеральных средств</t>
  </si>
  <si>
    <t>Долгосрочная целевая программа города Пензы "Многодетная семья  " на 2011-2013 годы</t>
  </si>
  <si>
    <t>Долгосрочная целевая программа города Пензы "Школьное молоко " на 2011-2013 годы</t>
  </si>
  <si>
    <t>Долгосрочная целевая программа города Пензы "Совершенствование организации питания обучающихся муниципальных общеобразовательных учреждений на основе внедрения новых технологий приготовления пищи" на 2011-2013 годы</t>
  </si>
  <si>
    <t>Долгосрочная целевая программа города Пензы "Совершенствование  эксплуатации зданий и сооружений и укрепление материально- технической базы  " на 2011-2013 годы</t>
  </si>
  <si>
    <t>Ежемесячное денежное вознаграждение за классное руководство</t>
  </si>
  <si>
    <t>05.04.622</t>
  </si>
  <si>
    <t>Субсидии на выплату пособий и компенсаций за счет средств Пензенской области</t>
  </si>
  <si>
    <t>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города Пензы</t>
  </si>
  <si>
    <t>05.10321</t>
  </si>
  <si>
    <t>04.02.000</t>
  </si>
  <si>
    <t>Пенсии, пособия, выплачиваемые организациями сектора государственного управления</t>
  </si>
  <si>
    <t>Аренда</t>
  </si>
  <si>
    <t>04.04.000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</si>
  <si>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</si>
  <si>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</si>
  <si>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</si>
  <si>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</si>
  <si>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</si>
  <si>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Руководитель муниципального бюджетного</t>
  </si>
  <si>
    <t>(автономного) учреждения (подразделения)</t>
  </si>
  <si>
    <t xml:space="preserve">(уполномоченное лицо)                                                                                                               Е.Ю.Тымченко 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</si>
  <si>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</si>
  <si>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</si>
  <si>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</si>
  <si>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</si>
  <si>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Исполнитель</t>
  </si>
  <si>
    <t>тел.</t>
  </si>
  <si>
    <t>(автономного) учреждения (подразделения)                                                                             А.Г.Туишева</t>
  </si>
  <si>
    <t>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учреждений дополнительного образования детей</t>
  </si>
  <si>
    <t>Управление образования города Пензы</t>
  </si>
  <si>
    <t>440062, г. Пенза, проспект Строителей, 52а</t>
  </si>
  <si>
    <t>за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</si>
</sst>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/>
    </xf>
    <xf numFmtId="0" fontId="6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wrapText="1" indent="2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wrapText="1" indent="4"/>
    </xf>
    <xf numFmtId="0" fontId="3" fillId="0" borderId="11" xfId="0" applyFont="1" applyBorder="1" applyAlignment="1">
      <alignment horizontal="left" wrapText="1" indent="3"/>
    </xf>
    <xf numFmtId="0" fontId="3" fillId="0" borderId="11" xfId="0" applyFont="1" applyBorder="1" applyAlignment="1">
      <alignment horizontal="left" wrapText="1"/>
    </xf>
    <xf numFmtId="0" fontId="9" fillId="0" borderId="13" xfId="52" applyFont="1" applyBorder="1" applyAlignment="1">
      <alignment horizontal="center" vertical="top" wrapText="1"/>
      <protection/>
    </xf>
    <xf numFmtId="0" fontId="10" fillId="0" borderId="14" xfId="52" applyFont="1" applyBorder="1" applyAlignment="1">
      <alignment horizontal="center" vertical="top" wrapText="1"/>
      <protection/>
    </xf>
    <xf numFmtId="0" fontId="9" fillId="0" borderId="15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vertical="top" wrapText="1"/>
      <protection/>
    </xf>
    <xf numFmtId="0" fontId="2" fillId="0" borderId="17" xfId="52" applyFont="1" applyBorder="1" applyAlignment="1">
      <alignment vertical="top" wrapText="1"/>
      <protection/>
    </xf>
    <xf numFmtId="0" fontId="9" fillId="0" borderId="17" xfId="52" applyFont="1" applyBorder="1" applyAlignment="1">
      <alignment horizontal="center" vertical="top" wrapText="1"/>
      <protection/>
    </xf>
    <xf numFmtId="0" fontId="9" fillId="0" borderId="18" xfId="52" applyFont="1" applyBorder="1" applyAlignment="1">
      <alignment horizontal="right" vertical="top" wrapText="1"/>
      <protection/>
    </xf>
    <xf numFmtId="0" fontId="9" fillId="0" borderId="18" xfId="52" applyFont="1" applyBorder="1" applyAlignment="1">
      <alignment vertical="top" wrapText="1"/>
      <protection/>
    </xf>
    <xf numFmtId="0" fontId="9" fillId="0" borderId="16" xfId="52" applyFont="1" applyBorder="1" applyAlignment="1">
      <alignment wrapText="1"/>
      <protection/>
    </xf>
    <xf numFmtId="0" fontId="11" fillId="0" borderId="16" xfId="52" applyFont="1" applyBorder="1" applyAlignment="1">
      <alignment vertical="top" wrapText="1"/>
      <protection/>
    </xf>
    <xf numFmtId="0" fontId="12" fillId="33" borderId="16" xfId="52" applyFont="1" applyFill="1" applyBorder="1" applyAlignment="1">
      <alignment wrapText="1"/>
      <protection/>
    </xf>
    <xf numFmtId="0" fontId="2" fillId="33" borderId="17" xfId="52" applyFont="1" applyFill="1" applyBorder="1" applyAlignment="1">
      <alignment vertical="top" wrapText="1"/>
      <protection/>
    </xf>
    <xf numFmtId="0" fontId="13" fillId="33" borderId="17" xfId="52" applyFont="1" applyFill="1" applyBorder="1" applyAlignment="1">
      <alignment horizontal="center" vertical="top" wrapText="1"/>
      <protection/>
    </xf>
    <xf numFmtId="0" fontId="13" fillId="33" borderId="18" xfId="52" applyFont="1" applyFill="1" applyBorder="1" applyAlignment="1">
      <alignment horizontal="right" vertical="top" wrapText="1"/>
      <protection/>
    </xf>
    <xf numFmtId="0" fontId="2" fillId="0" borderId="17" xfId="52" applyFont="1" applyBorder="1">
      <alignment/>
      <protection/>
    </xf>
    <xf numFmtId="0" fontId="2" fillId="0" borderId="17" xfId="52" applyFont="1" applyBorder="1" applyAlignment="1">
      <alignment wrapText="1"/>
      <protection/>
    </xf>
    <xf numFmtId="0" fontId="9" fillId="0" borderId="17" xfId="52" applyFont="1" applyBorder="1" applyAlignment="1">
      <alignment horizontal="center" wrapText="1"/>
      <protection/>
    </xf>
    <xf numFmtId="0" fontId="9" fillId="0" borderId="17" xfId="52" applyFont="1" applyBorder="1" applyAlignment="1">
      <alignment vertical="top" wrapText="1"/>
      <protection/>
    </xf>
    <xf numFmtId="0" fontId="11" fillId="0" borderId="16" xfId="52" applyFont="1" applyBorder="1" applyAlignment="1">
      <alignment vertical="top"/>
      <protection/>
    </xf>
    <xf numFmtId="0" fontId="9" fillId="33" borderId="18" xfId="52" applyFont="1" applyFill="1" applyBorder="1" applyAlignment="1">
      <alignment horizontal="right" vertical="top" wrapText="1"/>
      <protection/>
    </xf>
    <xf numFmtId="0" fontId="12" fillId="33" borderId="16" xfId="52" applyFont="1" applyFill="1" applyBorder="1" applyAlignment="1">
      <alignment vertical="top" wrapText="1"/>
      <protection/>
    </xf>
    <xf numFmtId="0" fontId="2" fillId="33" borderId="17" xfId="52" applyFont="1" applyFill="1" applyBorder="1">
      <alignment/>
      <protection/>
    </xf>
    <xf numFmtId="0" fontId="13" fillId="33" borderId="17" xfId="52" applyFont="1" applyFill="1" applyBorder="1" applyAlignment="1">
      <alignment horizontal="center" wrapText="1"/>
      <protection/>
    </xf>
    <xf numFmtId="0" fontId="12" fillId="0" borderId="16" xfId="52" applyFont="1" applyBorder="1" applyAlignment="1">
      <alignment wrapText="1"/>
      <protection/>
    </xf>
    <xf numFmtId="0" fontId="13" fillId="0" borderId="17" xfId="52" applyFont="1" applyBorder="1" applyAlignment="1">
      <alignment horizontal="center" wrapText="1"/>
      <protection/>
    </xf>
    <xf numFmtId="0" fontId="13" fillId="0" borderId="18" xfId="52" applyFont="1" applyBorder="1" applyAlignment="1">
      <alignment horizontal="right" vertical="top" wrapText="1"/>
      <protection/>
    </xf>
    <xf numFmtId="0" fontId="12" fillId="0" borderId="16" xfId="52" applyFont="1" applyBorder="1" applyAlignment="1">
      <alignment vertical="top" wrapText="1"/>
      <protection/>
    </xf>
    <xf numFmtId="0" fontId="9" fillId="0" borderId="17" xfId="52" applyFont="1" applyBorder="1" applyAlignment="1">
      <alignment horizontal="center"/>
      <protection/>
    </xf>
    <xf numFmtId="0" fontId="11" fillId="0" borderId="17" xfId="52" applyFont="1" applyBorder="1" applyAlignment="1">
      <alignment horizontal="left"/>
      <protection/>
    </xf>
    <xf numFmtId="0" fontId="9" fillId="33" borderId="16" xfId="52" applyFont="1" applyFill="1" applyBorder="1" applyAlignment="1">
      <alignment vertical="top" wrapText="1"/>
      <protection/>
    </xf>
    <xf numFmtId="0" fontId="9" fillId="33" borderId="17" xfId="52" applyFont="1" applyFill="1" applyBorder="1" applyAlignment="1">
      <alignment horizontal="center" vertical="top" wrapText="1"/>
      <protection/>
    </xf>
    <xf numFmtId="0" fontId="13" fillId="0" borderId="17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vertical="top" wrapText="1"/>
      <protection/>
    </xf>
    <xf numFmtId="0" fontId="2" fillId="0" borderId="20" xfId="52" applyFont="1" applyBorder="1" applyAlignment="1">
      <alignment vertical="top" wrapText="1"/>
      <protection/>
    </xf>
    <xf numFmtId="0" fontId="9" fillId="0" borderId="20" xfId="52" applyFont="1" applyBorder="1" applyAlignment="1">
      <alignment horizontal="center" vertical="top" wrapText="1"/>
      <protection/>
    </xf>
    <xf numFmtId="0" fontId="9" fillId="0" borderId="21" xfId="52" applyFont="1" applyBorder="1" applyAlignment="1">
      <alignment vertical="top" wrapText="1"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22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22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22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/>
    </xf>
    <xf numFmtId="0" fontId="3" fillId="0" borderId="24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 indent="2"/>
    </xf>
    <xf numFmtId="0" fontId="3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3" fillId="0" borderId="27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7" fillId="0" borderId="0" xfId="52" applyFont="1" applyBorder="1" applyAlignment="1">
      <alignment vertical="top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33" borderId="16" xfId="52" applyFont="1" applyFill="1" applyBorder="1" applyAlignment="1">
      <alignment wrapText="1"/>
      <protection/>
    </xf>
    <xf numFmtId="0" fontId="2" fillId="33" borderId="17" xfId="52" applyFont="1" applyFill="1" applyBorder="1" applyAlignment="1">
      <alignment vertical="top" wrapText="1"/>
      <protection/>
    </xf>
    <xf numFmtId="0" fontId="13" fillId="33" borderId="17" xfId="52" applyFont="1" applyFill="1" applyBorder="1" applyAlignment="1">
      <alignment horizontal="center" vertical="top" wrapText="1"/>
      <protection/>
    </xf>
    <xf numFmtId="0" fontId="13" fillId="33" borderId="18" xfId="52" applyFont="1" applyFill="1" applyBorder="1" applyAlignment="1">
      <alignment horizontal="right" vertical="top" wrapText="1"/>
      <protection/>
    </xf>
    <xf numFmtId="0" fontId="3" fillId="0" borderId="2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5"/>
  <sheetViews>
    <sheetView zoomScalePageLayoutView="0" workbookViewId="0" topLeftCell="A4">
      <selection activeCell="BA17" sqref="BA17"/>
    </sheetView>
  </sheetViews>
  <sheetFormatPr defaultColWidth="0.875" defaultRowHeight="12.75"/>
  <cols>
    <col min="1" max="52" width="0.875" style="1" customWidth="1"/>
    <col min="53" max="53" width="3.875" style="1" bestFit="1" customWidth="1"/>
    <col min="54" max="16384" width="0.875" style="1" customWidth="1"/>
  </cols>
  <sheetData>
    <row r="1" s="2" customFormat="1" ht="11.25" customHeight="1">
      <c r="BS1" s="2" t="s">
        <v>0</v>
      </c>
    </row>
    <row r="2" s="2" customFormat="1" ht="11.25" customHeight="1">
      <c r="BS2" s="3" t="s">
        <v>1</v>
      </c>
    </row>
    <row r="3" s="2" customFormat="1" ht="11.25" customHeight="1">
      <c r="BS3" s="2" t="s">
        <v>2</v>
      </c>
    </row>
    <row r="4" s="2" customFormat="1" ht="11.25" customHeight="1">
      <c r="BS4" s="3" t="s">
        <v>3</v>
      </c>
    </row>
    <row r="5" s="2" customFormat="1" ht="11.25" customHeight="1">
      <c r="BS5" s="3" t="s">
        <v>4</v>
      </c>
    </row>
    <row r="6" s="2" customFormat="1" ht="11.25" customHeight="1">
      <c r="BS6" s="3" t="s">
        <v>5</v>
      </c>
    </row>
    <row r="7" ht="15">
      <c r="N7" s="2"/>
    </row>
    <row r="8" spans="57:108" ht="15">
      <c r="BE8" s="80" t="s">
        <v>6</v>
      </c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57:108" ht="15"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</row>
    <row r="10" spans="57:108" s="2" customFormat="1" ht="12" customHeight="1">
      <c r="BE10" s="82" t="s">
        <v>7</v>
      </c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</row>
    <row r="11" spans="57:108" ht="15"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</row>
    <row r="12" spans="57:108" s="2" customFormat="1" ht="12">
      <c r="BE12" s="85" t="s">
        <v>8</v>
      </c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 t="s">
        <v>9</v>
      </c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</row>
    <row r="13" spans="65:99" ht="15">
      <c r="BM13" s="4" t="s">
        <v>10</v>
      </c>
      <c r="BN13" s="86"/>
      <c r="BO13" s="86"/>
      <c r="BP13" s="86"/>
      <c r="BQ13" s="86"/>
      <c r="BR13" s="1" t="s">
        <v>10</v>
      </c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7">
        <v>20</v>
      </c>
      <c r="CN13" s="87"/>
      <c r="CO13" s="87"/>
      <c r="CP13" s="87"/>
      <c r="CQ13" s="88"/>
      <c r="CR13" s="88"/>
      <c r="CS13" s="88"/>
      <c r="CT13" s="88"/>
      <c r="CU13" s="1" t="s">
        <v>11</v>
      </c>
    </row>
    <row r="14" ht="15">
      <c r="CY14" s="5"/>
    </row>
    <row r="15" spans="1:108" ht="16.5">
      <c r="A15" s="89" t="s">
        <v>12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</row>
    <row r="16" spans="36:58" s="6" customFormat="1" ht="16.5">
      <c r="AJ16" s="7"/>
      <c r="AM16" s="7"/>
      <c r="AU16" s="6" t="s">
        <v>192</v>
      </c>
      <c r="AV16" s="8"/>
      <c r="AW16" s="8"/>
      <c r="AX16" s="8"/>
      <c r="BA16" s="8">
        <v>20</v>
      </c>
      <c r="BB16" s="90" t="s">
        <v>13</v>
      </c>
      <c r="BC16" s="90"/>
      <c r="BD16" s="90"/>
      <c r="BE16" s="90"/>
      <c r="BF16" s="6" t="s">
        <v>14</v>
      </c>
    </row>
    <row r="18" spans="93:108" ht="15">
      <c r="CO18" s="84" t="s">
        <v>15</v>
      </c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</row>
    <row r="19" spans="91:108" ht="15" customHeight="1">
      <c r="CM19" s="4" t="s">
        <v>16</v>
      </c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</row>
    <row r="20" spans="36:108" ht="15" customHeight="1">
      <c r="AJ20" s="9"/>
      <c r="AK20" s="10" t="s">
        <v>10</v>
      </c>
      <c r="AL20" s="92"/>
      <c r="AM20" s="92"/>
      <c r="AN20" s="92"/>
      <c r="AO20" s="92"/>
      <c r="AP20" s="9" t="s">
        <v>10</v>
      </c>
      <c r="AQ20" s="9"/>
      <c r="AR20" s="9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3">
        <v>20</v>
      </c>
      <c r="BL20" s="93"/>
      <c r="BM20" s="93"/>
      <c r="BN20" s="93"/>
      <c r="BO20" s="94" t="s">
        <v>13</v>
      </c>
      <c r="BP20" s="94"/>
      <c r="BQ20" s="94"/>
      <c r="BR20" s="94"/>
      <c r="BS20" s="9" t="s">
        <v>11</v>
      </c>
      <c r="BT20" s="9"/>
      <c r="BU20" s="9"/>
      <c r="BY20" s="12"/>
      <c r="CM20" s="4" t="s">
        <v>17</v>
      </c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</row>
    <row r="21" spans="77:108" ht="15" customHeight="1">
      <c r="BY21" s="12"/>
      <c r="BZ21" s="12"/>
      <c r="CM21" s="4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</row>
    <row r="22" spans="77:108" ht="15" customHeight="1">
      <c r="BY22" s="12"/>
      <c r="BZ22" s="12"/>
      <c r="CM22" s="4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" customHeight="1">
      <c r="A23" s="13" t="s">
        <v>18</v>
      </c>
      <c r="AH23" s="95" t="s">
        <v>19</v>
      </c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15"/>
      <c r="BY23" s="12"/>
      <c r="CM23" s="4" t="s">
        <v>20</v>
      </c>
      <c r="CO23" s="91" t="s">
        <v>21</v>
      </c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</row>
    <row r="24" spans="1:108" ht="15" customHeight="1">
      <c r="A24" s="13" t="s">
        <v>22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7"/>
      <c r="W24" s="17"/>
      <c r="X24" s="17"/>
      <c r="Y24" s="17"/>
      <c r="Z24" s="18"/>
      <c r="AA24" s="18"/>
      <c r="AB24" s="18"/>
      <c r="AC24" s="16"/>
      <c r="AD24" s="16"/>
      <c r="AE24" s="16"/>
      <c r="AF24" s="16"/>
      <c r="AG24" s="16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15"/>
      <c r="BY24" s="12"/>
      <c r="BZ24" s="12"/>
      <c r="CM24" s="19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</row>
    <row r="25" spans="1:108" ht="33.75" customHeight="1">
      <c r="A25" s="13" t="s">
        <v>23</v>
      </c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15"/>
      <c r="BY25" s="12"/>
      <c r="BZ25" s="12"/>
      <c r="CM25" s="19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</row>
    <row r="26" spans="44:108" ht="21" customHeight="1"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Y26" s="12"/>
      <c r="BZ26" s="12"/>
      <c r="CM26" s="4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</row>
    <row r="27" spans="1:108" s="20" customFormat="1" ht="21" customHeight="1">
      <c r="A27" s="20" t="s">
        <v>24</v>
      </c>
      <c r="AH27" s="97" t="s">
        <v>25</v>
      </c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22"/>
      <c r="CM27" s="23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</row>
    <row r="28" spans="1:108" s="20" customFormat="1" ht="21" customHeight="1">
      <c r="A28" s="24" t="s">
        <v>26</v>
      </c>
      <c r="CM28" s="25" t="s">
        <v>27</v>
      </c>
      <c r="CO28" s="98" t="s">
        <v>28</v>
      </c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</row>
    <row r="29" spans="1:108" s="20" customFormat="1" ht="15">
      <c r="A29" s="24"/>
      <c r="BX29" s="24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</row>
    <row r="30" spans="1:109" ht="13.5" customHeight="1">
      <c r="A30" s="13" t="s">
        <v>29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  <c r="AN30" s="27"/>
      <c r="AO30" s="27"/>
      <c r="AP30" s="27"/>
      <c r="AQ30" s="27"/>
      <c r="AR30" s="27"/>
      <c r="AS30" s="27"/>
      <c r="AT30" s="95" t="s">
        <v>190</v>
      </c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</row>
    <row r="31" spans="1:109" ht="15">
      <c r="A31" s="13" t="s">
        <v>30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7"/>
      <c r="AN31" s="27"/>
      <c r="AO31" s="27"/>
      <c r="AP31" s="27"/>
      <c r="AQ31" s="27"/>
      <c r="AR31" s="27"/>
      <c r="AS31" s="27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</row>
    <row r="32" spans="1:108" ht="15">
      <c r="A32" s="1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9" ht="13.5" customHeight="1">
      <c r="A33" s="13" t="s">
        <v>31</v>
      </c>
      <c r="AM33" s="15"/>
      <c r="AN33" s="15"/>
      <c r="AO33" s="15"/>
      <c r="AP33" s="15"/>
      <c r="AQ33" s="15"/>
      <c r="AR33" s="15"/>
      <c r="AS33" s="15"/>
      <c r="AT33" s="95" t="s">
        <v>191</v>
      </c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</row>
    <row r="34" spans="1:109" ht="15">
      <c r="A34" s="13" t="s">
        <v>32</v>
      </c>
      <c r="AM34" s="15"/>
      <c r="AN34" s="15"/>
      <c r="AO34" s="15"/>
      <c r="AP34" s="15"/>
      <c r="AQ34" s="15"/>
      <c r="AR34" s="15"/>
      <c r="AS34" s="1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</row>
    <row r="35" spans="1:109" ht="15">
      <c r="A35" s="13" t="s">
        <v>23</v>
      </c>
      <c r="AM35" s="15"/>
      <c r="AN35" s="15"/>
      <c r="AO35" s="15"/>
      <c r="AP35" s="15"/>
      <c r="AQ35" s="15"/>
      <c r="AR35" s="15"/>
      <c r="AS35" s="1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</row>
    <row r="36" ht="15" customHeight="1"/>
    <row r="37" spans="1:108" s="9" customFormat="1" ht="22.5" customHeight="1">
      <c r="A37" s="99" t="s">
        <v>33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</row>
    <row r="38" spans="1:108" s="9" customFormat="1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</row>
    <row r="39" spans="1:108" ht="15" customHeight="1">
      <c r="A39" s="31" t="s">
        <v>34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100" t="s">
        <v>35</v>
      </c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</row>
    <row r="40" spans="1:108" ht="150.75" customHeight="1">
      <c r="A40" s="101" t="s">
        <v>36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</row>
    <row r="41" spans="1:108" ht="12.75" customHeight="1">
      <c r="A41" s="31" t="s">
        <v>37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 t="s">
        <v>38</v>
      </c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</row>
    <row r="42" spans="1:108" ht="105.75" customHeight="1">
      <c r="A42" s="102" t="s">
        <v>39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</row>
    <row r="43" spans="1:108" ht="15">
      <c r="A43" s="31" t="s">
        <v>40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</row>
    <row r="44" spans="1:108" ht="83.25" customHeight="1">
      <c r="A44" s="102" t="s">
        <v>41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</row>
    <row r="45" spans="1:108" ht="1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</row>
  </sheetData>
  <sheetProtection/>
  <mergeCells count="38">
    <mergeCell ref="A37:DD37"/>
    <mergeCell ref="AA39:CS39"/>
    <mergeCell ref="A40:DD40"/>
    <mergeCell ref="A42:DD42"/>
    <mergeCell ref="A44:DD44"/>
    <mergeCell ref="A45:DD45"/>
    <mergeCell ref="CO26:DD26"/>
    <mergeCell ref="AH27:BV27"/>
    <mergeCell ref="CO27:DD27"/>
    <mergeCell ref="CO28:DD28"/>
    <mergeCell ref="AT30:DE31"/>
    <mergeCell ref="AT33:DE35"/>
    <mergeCell ref="CO21:DD21"/>
    <mergeCell ref="CO22:DD22"/>
    <mergeCell ref="AH23:BV25"/>
    <mergeCell ref="CO23:DD23"/>
    <mergeCell ref="CO24:DD24"/>
    <mergeCell ref="CO25:DD25"/>
    <mergeCell ref="CO18:DD18"/>
    <mergeCell ref="CO19:DD19"/>
    <mergeCell ref="AL20:AO20"/>
    <mergeCell ref="AS20:BJ20"/>
    <mergeCell ref="BK20:BN20"/>
    <mergeCell ref="BO20:BR20"/>
    <mergeCell ref="CO20:DD20"/>
    <mergeCell ref="BN13:BQ13"/>
    <mergeCell ref="BU13:CL13"/>
    <mergeCell ref="CM13:CP13"/>
    <mergeCell ref="CQ13:CT13"/>
    <mergeCell ref="A15:DD15"/>
    <mergeCell ref="BB16:BE16"/>
    <mergeCell ref="BE8:DD8"/>
    <mergeCell ref="BE9:DD9"/>
    <mergeCell ref="BE10:DD10"/>
    <mergeCell ref="BE11:BX11"/>
    <mergeCell ref="BY11:DD11"/>
    <mergeCell ref="BE12:BX12"/>
    <mergeCell ref="BY12:DD12"/>
  </mergeCells>
  <printOptions/>
  <pageMargins left="0.7875" right="0.31527777777777777" top="0.5902777777777778" bottom="0.39375" header="0.19652777777777777" footer="0.5118055555555555"/>
  <pageSetup horizontalDpi="300" verticalDpi="300" orientation="portrait" paperSize="9" scale="81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PageLayoutView="0" workbookViewId="0" topLeftCell="A43">
      <selection activeCell="BU5" sqref="BU5:DD5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04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</row>
    <row r="3" ht="7.5" customHeight="1"/>
    <row r="4" spans="1:108" ht="15">
      <c r="A4" s="105" t="s">
        <v>43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 t="s">
        <v>44</v>
      </c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s="9" customFormat="1" ht="15" customHeight="1">
      <c r="A5" s="33"/>
      <c r="B5" s="106" t="s">
        <v>45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7">
        <v>80235119.41</v>
      </c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3.5" customHeight="1">
      <c r="A6" s="34"/>
      <c r="B6" s="108" t="s">
        <v>46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</row>
    <row r="7" spans="1:108" ht="30" customHeight="1">
      <c r="A7" s="35"/>
      <c r="B7" s="110" t="s">
        <v>47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09">
        <f>BU9+BU10+BU11</f>
        <v>80235119.41</v>
      </c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</row>
    <row r="8" spans="1:108" ht="13.5" customHeight="1">
      <c r="A8" s="34"/>
      <c r="B8" s="111" t="s">
        <v>48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</row>
    <row r="9" spans="1:108" ht="45" customHeight="1">
      <c r="A9" s="35"/>
      <c r="B9" s="110" t="s">
        <v>49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2">
        <f>77479280.83-1919979.56</f>
        <v>75559301.27</v>
      </c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</row>
    <row r="10" spans="1:108" ht="45" customHeight="1">
      <c r="A10" s="35"/>
      <c r="B10" s="110" t="s">
        <v>50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2">
        <v>1919979.56</v>
      </c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</row>
    <row r="11" spans="1:108" ht="51.75" customHeight="1">
      <c r="A11" s="35"/>
      <c r="B11" s="110" t="s">
        <v>51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2">
        <v>2755838.58</v>
      </c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</row>
    <row r="12" spans="1:108" ht="30" customHeight="1">
      <c r="A12" s="35"/>
      <c r="B12" s="110" t="s">
        <v>52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2">
        <f>80235119.41-41708997.77</f>
        <v>38526121.63999999</v>
      </c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</row>
    <row r="13" spans="1:108" ht="30" customHeight="1">
      <c r="A13" s="35"/>
      <c r="B13" s="110" t="s">
        <v>53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2">
        <f>BU15+BU16</f>
        <v>5478921.12</v>
      </c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</row>
    <row r="14" spans="1:108" ht="13.5" customHeight="1">
      <c r="A14" s="36"/>
      <c r="B14" s="111" t="s">
        <v>48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</row>
    <row r="15" spans="1:108" ht="30" customHeight="1">
      <c r="A15" s="35"/>
      <c r="B15" s="110" t="s">
        <v>54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2">
        <v>3852030.36</v>
      </c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1:108" ht="24.75" customHeight="1">
      <c r="A16" s="35"/>
      <c r="B16" s="110" t="s">
        <v>55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2">
        <v>1626890.76</v>
      </c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</row>
    <row r="17" spans="1:108" s="9" customFormat="1" ht="15" customHeight="1">
      <c r="A17" s="33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13">
        <f>BU19+BU20+BU32</f>
        <v>182104.07</v>
      </c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3.5" customHeight="1">
      <c r="A18" s="34"/>
      <c r="B18" s="108" t="s">
        <v>46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1:108" ht="30" customHeight="1">
      <c r="A19" s="37"/>
      <c r="B19" s="114" t="s">
        <v>57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</row>
    <row r="20" spans="1:108" ht="30" customHeight="1">
      <c r="A20" s="35"/>
      <c r="B20" s="110" t="s">
        <v>58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09">
        <f>BU22+BU23+BU24+BU25+BU26+BU27+BU28+BU29+BU30+BU31</f>
        <v>28485.9</v>
      </c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</row>
    <row r="21" spans="1:108" ht="15" customHeight="1">
      <c r="A21" s="38"/>
      <c r="B21" s="111" t="s">
        <v>48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</row>
    <row r="22" spans="1:108" ht="15" customHeight="1">
      <c r="A22" s="35"/>
      <c r="B22" s="110" t="s">
        <v>59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2">
        <v>731.4</v>
      </c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</row>
    <row r="23" spans="1:108" ht="15" customHeight="1">
      <c r="A23" s="35"/>
      <c r="B23" s="110" t="s">
        <v>60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</row>
    <row r="24" spans="1:108" ht="15" customHeight="1">
      <c r="A24" s="35"/>
      <c r="B24" s="110" t="s">
        <v>61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</row>
    <row r="25" spans="1:108" ht="15" customHeight="1">
      <c r="A25" s="35"/>
      <c r="B25" s="110" t="s">
        <v>62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</row>
    <row r="26" spans="1:108" ht="15" customHeight="1">
      <c r="A26" s="35"/>
      <c r="B26" s="110" t="s">
        <v>63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</row>
    <row r="27" spans="1:108" ht="15" customHeight="1">
      <c r="A27" s="35"/>
      <c r="B27" s="110" t="s">
        <v>64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2">
        <v>27754.5</v>
      </c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</row>
    <row r="28" spans="1:108" ht="30" customHeight="1">
      <c r="A28" s="35"/>
      <c r="B28" s="110" t="s">
        <v>65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</row>
    <row r="29" spans="1:108" ht="30" customHeight="1">
      <c r="A29" s="35"/>
      <c r="B29" s="110" t="s">
        <v>66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</row>
    <row r="30" spans="1:108" ht="15" customHeight="1">
      <c r="A30" s="35"/>
      <c r="B30" s="110" t="s">
        <v>67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</row>
    <row r="31" spans="1:108" ht="15" customHeight="1">
      <c r="A31" s="35"/>
      <c r="B31" s="110" t="s">
        <v>68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</row>
    <row r="32" spans="1:108" ht="45" customHeight="1">
      <c r="A32" s="35"/>
      <c r="B32" s="110" t="s">
        <v>69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2">
        <f>BU34+BU35+BU36+BU37+BU38+BU39+BU40+BU41+BU42+BU43</f>
        <v>153618.17</v>
      </c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</row>
    <row r="33" spans="1:108" ht="13.5" customHeight="1">
      <c r="A33" s="38"/>
      <c r="B33" s="111" t="s">
        <v>48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</row>
    <row r="34" spans="1:108" ht="15" customHeight="1">
      <c r="A34" s="35"/>
      <c r="B34" s="110" t="s">
        <v>70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2">
        <v>3374.17</v>
      </c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</row>
    <row r="35" spans="1:108" ht="15" customHeight="1">
      <c r="A35" s="35"/>
      <c r="B35" s="110" t="s">
        <v>71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</row>
    <row r="36" spans="1:108" ht="15" customHeight="1">
      <c r="A36" s="35"/>
      <c r="B36" s="110" t="s">
        <v>72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</row>
    <row r="37" spans="1:108" ht="15" customHeight="1">
      <c r="A37" s="35"/>
      <c r="B37" s="110" t="s">
        <v>73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</row>
    <row r="38" spans="1:108" ht="15" customHeight="1">
      <c r="A38" s="35"/>
      <c r="B38" s="110" t="s">
        <v>74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2">
        <v>150244</v>
      </c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</row>
    <row r="39" spans="1:108" ht="15" customHeight="1">
      <c r="A39" s="35"/>
      <c r="B39" s="110" t="s">
        <v>75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</row>
    <row r="40" spans="1:108" ht="30" customHeight="1">
      <c r="A40" s="35"/>
      <c r="B40" s="110" t="s">
        <v>76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</row>
    <row r="41" spans="1:108" ht="30" customHeight="1">
      <c r="A41" s="35"/>
      <c r="B41" s="110" t="s">
        <v>77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</row>
    <row r="42" spans="1:108" ht="15" customHeight="1">
      <c r="A42" s="35"/>
      <c r="B42" s="110" t="s">
        <v>78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</row>
    <row r="43" spans="1:108" ht="15" customHeight="1">
      <c r="A43" s="35"/>
      <c r="B43" s="110" t="s">
        <v>79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</row>
    <row r="44" spans="1:108" s="9" customFormat="1" ht="15" customHeight="1">
      <c r="A44" s="33"/>
      <c r="B44" s="106" t="s">
        <v>80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13">
        <f>BU46+BU47+BU62</f>
        <v>1763985.37</v>
      </c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</row>
    <row r="45" spans="1:108" ht="15" customHeight="1">
      <c r="A45" s="39"/>
      <c r="B45" s="108" t="s">
        <v>46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</row>
    <row r="46" spans="1:108" ht="15" customHeight="1">
      <c r="A46" s="35"/>
      <c r="B46" s="110" t="s">
        <v>81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</row>
    <row r="47" spans="1:108" ht="30" customHeight="1">
      <c r="A47" s="35"/>
      <c r="B47" s="110" t="s">
        <v>82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2">
        <f>BU49+BU50+BU51+BU52+BU53+BU54+BU55+BU56+BU57+BU58+BU59+BU60</f>
        <v>1031931.75</v>
      </c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</row>
    <row r="48" spans="1:108" ht="15" customHeight="1">
      <c r="A48" s="38"/>
      <c r="B48" s="111" t="s">
        <v>48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</row>
    <row r="49" spans="1:108" ht="15" customHeight="1">
      <c r="A49" s="35"/>
      <c r="B49" s="110" t="s">
        <v>83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2">
        <f>41626.3+835</f>
        <v>42461.3</v>
      </c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</row>
    <row r="50" spans="1:108" ht="15" customHeight="1">
      <c r="A50" s="35"/>
      <c r="B50" s="110" t="s">
        <v>84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</row>
    <row r="51" spans="1:108" ht="15" customHeight="1">
      <c r="A51" s="35"/>
      <c r="B51" s="110" t="s">
        <v>85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</row>
    <row r="52" spans="1:108" ht="15" customHeight="1">
      <c r="A52" s="35"/>
      <c r="B52" s="110" t="s">
        <v>86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</row>
    <row r="53" spans="1:108" ht="15" customHeight="1">
      <c r="A53" s="35"/>
      <c r="B53" s="110" t="s">
        <v>87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2">
        <v>3210.52</v>
      </c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</row>
    <row r="54" spans="1:108" ht="15" customHeight="1">
      <c r="A54" s="35"/>
      <c r="B54" s="110" t="s">
        <v>88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</row>
    <row r="55" spans="1:108" ht="15" customHeight="1">
      <c r="A55" s="35"/>
      <c r="B55" s="110" t="s">
        <v>89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</row>
    <row r="56" spans="1:108" ht="15" customHeight="1">
      <c r="A56" s="35"/>
      <c r="B56" s="110" t="s">
        <v>90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</row>
    <row r="57" spans="1:108" ht="15" customHeight="1">
      <c r="A57" s="35"/>
      <c r="B57" s="110" t="s">
        <v>91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</row>
    <row r="58" spans="1:108" ht="15" customHeight="1">
      <c r="A58" s="35"/>
      <c r="B58" s="110" t="s">
        <v>92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2">
        <v>373708.98</v>
      </c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</row>
    <row r="59" spans="1:108" ht="15" customHeight="1">
      <c r="A59" s="35"/>
      <c r="B59" s="110" t="s">
        <v>93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</row>
    <row r="60" spans="1:108" ht="15" customHeight="1">
      <c r="A60" s="35"/>
      <c r="B60" s="110" t="s">
        <v>94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2">
        <v>612550.95</v>
      </c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</row>
    <row r="61" spans="1:108" ht="15" customHeight="1">
      <c r="A61" s="35"/>
      <c r="B61" s="110" t="s">
        <v>95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</row>
    <row r="62" spans="1:108" ht="45" customHeight="1">
      <c r="A62" s="35"/>
      <c r="B62" s="110" t="s">
        <v>96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2">
        <f>BU64+BU65+BU66+BU67+BU68+BU69+BU70+BU71+BU72+BU73+BU74+BU75+BU76</f>
        <v>732053.62</v>
      </c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</row>
    <row r="63" spans="1:108" ht="15" customHeight="1">
      <c r="A63" s="40"/>
      <c r="B63" s="111" t="s">
        <v>48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</row>
    <row r="64" spans="1:108" ht="15" customHeight="1">
      <c r="A64" s="35"/>
      <c r="B64" s="110" t="s">
        <v>97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2">
        <v>1887.5</v>
      </c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</row>
    <row r="65" spans="1:108" ht="15" customHeight="1">
      <c r="A65" s="35"/>
      <c r="B65" s="110" t="s">
        <v>98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</row>
    <row r="66" spans="1:108" ht="15" customHeight="1">
      <c r="A66" s="35"/>
      <c r="B66" s="110" t="s">
        <v>99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</row>
    <row r="67" spans="1:108" ht="15" customHeight="1">
      <c r="A67" s="35"/>
      <c r="B67" s="110" t="s">
        <v>100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</row>
    <row r="68" spans="1:108" ht="15" customHeight="1">
      <c r="A68" s="35"/>
      <c r="B68" s="110" t="s">
        <v>101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</row>
    <row r="69" spans="1:108" ht="15" customHeight="1">
      <c r="A69" s="35"/>
      <c r="B69" s="110" t="s">
        <v>102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2">
        <v>1000</v>
      </c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</row>
    <row r="70" spans="1:108" ht="15" customHeight="1">
      <c r="A70" s="35"/>
      <c r="B70" s="110" t="s">
        <v>103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</row>
    <row r="71" spans="1:108" ht="15" customHeight="1">
      <c r="A71" s="35"/>
      <c r="B71" s="110" t="s">
        <v>104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</row>
    <row r="72" spans="1:108" ht="15" customHeight="1">
      <c r="A72" s="35"/>
      <c r="B72" s="110" t="s">
        <v>105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</row>
    <row r="73" spans="1:108" ht="15" customHeight="1">
      <c r="A73" s="35"/>
      <c r="B73" s="110" t="s">
        <v>106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2">
        <v>728562.4</v>
      </c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</row>
    <row r="74" spans="1:108" ht="15" customHeight="1">
      <c r="A74" s="35"/>
      <c r="B74" s="110" t="s">
        <v>107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</row>
    <row r="75" spans="1:108" ht="15" customHeight="1">
      <c r="A75" s="35"/>
      <c r="B75" s="110" t="s">
        <v>108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2">
        <v>603.72</v>
      </c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</row>
    <row r="76" spans="1:108" ht="15" customHeight="1">
      <c r="A76" s="35"/>
      <c r="B76" s="110" t="s">
        <v>109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</row>
  </sheetData>
  <sheetProtection/>
  <mergeCells count="147">
    <mergeCell ref="B76:BT76"/>
    <mergeCell ref="BU76:DD76"/>
    <mergeCell ref="B73:BT73"/>
    <mergeCell ref="BU73:DD73"/>
    <mergeCell ref="B74:BT74"/>
    <mergeCell ref="BU74:DD74"/>
    <mergeCell ref="B75:BT75"/>
    <mergeCell ref="BU75:DD75"/>
    <mergeCell ref="B70:BT70"/>
    <mergeCell ref="BU70:DD70"/>
    <mergeCell ref="B71:BT71"/>
    <mergeCell ref="BU71:DD71"/>
    <mergeCell ref="B72:BT72"/>
    <mergeCell ref="BU72:DD72"/>
    <mergeCell ref="B67:BT67"/>
    <mergeCell ref="BU67:DD67"/>
    <mergeCell ref="B68:BT68"/>
    <mergeCell ref="BU68:DD68"/>
    <mergeCell ref="B69:BT69"/>
    <mergeCell ref="BU69:DD69"/>
    <mergeCell ref="B64:BT64"/>
    <mergeCell ref="BU64:DD64"/>
    <mergeCell ref="B65:BT65"/>
    <mergeCell ref="BU65:DD65"/>
    <mergeCell ref="B66:BT66"/>
    <mergeCell ref="BU66:DD66"/>
    <mergeCell ref="B61:BT61"/>
    <mergeCell ref="BU61:DD61"/>
    <mergeCell ref="B62:BT62"/>
    <mergeCell ref="BU62:DD62"/>
    <mergeCell ref="B63:BT63"/>
    <mergeCell ref="BU63:DD63"/>
    <mergeCell ref="B58:BT58"/>
    <mergeCell ref="BU58:DD58"/>
    <mergeCell ref="B59:BT59"/>
    <mergeCell ref="BU59:DD59"/>
    <mergeCell ref="B60:BT60"/>
    <mergeCell ref="BU60:DD60"/>
    <mergeCell ref="B55:BT55"/>
    <mergeCell ref="BU55:DD55"/>
    <mergeCell ref="B56:BT56"/>
    <mergeCell ref="BU56:DD56"/>
    <mergeCell ref="B57:BT57"/>
    <mergeCell ref="BU57:DD57"/>
    <mergeCell ref="B52:BT52"/>
    <mergeCell ref="BU52:DD52"/>
    <mergeCell ref="B53:BT53"/>
    <mergeCell ref="BU53:DD53"/>
    <mergeCell ref="B54:BT54"/>
    <mergeCell ref="BU54:DD54"/>
    <mergeCell ref="B49:BT49"/>
    <mergeCell ref="BU49:DD49"/>
    <mergeCell ref="B50:BT50"/>
    <mergeCell ref="BU50:DD50"/>
    <mergeCell ref="B51:BT51"/>
    <mergeCell ref="BU51:DD51"/>
    <mergeCell ref="B46:BT46"/>
    <mergeCell ref="BU46:DD46"/>
    <mergeCell ref="B47:BT47"/>
    <mergeCell ref="BU47:DD47"/>
    <mergeCell ref="B48:BT48"/>
    <mergeCell ref="BU48:DD48"/>
    <mergeCell ref="B43:BT43"/>
    <mergeCell ref="BU43:DD43"/>
    <mergeCell ref="B44:BT44"/>
    <mergeCell ref="BU44:DD44"/>
    <mergeCell ref="B45:BT45"/>
    <mergeCell ref="BU45:DD45"/>
    <mergeCell ref="B40:BT40"/>
    <mergeCell ref="BU40:DD40"/>
    <mergeCell ref="B41:BT41"/>
    <mergeCell ref="BU41:DD41"/>
    <mergeCell ref="B42:BT42"/>
    <mergeCell ref="BU42:DD42"/>
    <mergeCell ref="B37:BT37"/>
    <mergeCell ref="BU37:DD37"/>
    <mergeCell ref="B38:BT38"/>
    <mergeCell ref="BU38:DD38"/>
    <mergeCell ref="B39:BT39"/>
    <mergeCell ref="BU39:DD39"/>
    <mergeCell ref="B34:BT34"/>
    <mergeCell ref="BU34:DD34"/>
    <mergeCell ref="B35:BT35"/>
    <mergeCell ref="BU35:DD35"/>
    <mergeCell ref="B36:BT36"/>
    <mergeCell ref="BU36:DD36"/>
    <mergeCell ref="B31:BT31"/>
    <mergeCell ref="BU31:DD31"/>
    <mergeCell ref="B32:BT32"/>
    <mergeCell ref="BU32:DD32"/>
    <mergeCell ref="B33:BT33"/>
    <mergeCell ref="BU33:DD33"/>
    <mergeCell ref="B28:BT28"/>
    <mergeCell ref="BU28:DD28"/>
    <mergeCell ref="B29:BT29"/>
    <mergeCell ref="BU29:DD29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2:BT22"/>
    <mergeCell ref="BU22:DD22"/>
    <mergeCell ref="B23:BT23"/>
    <mergeCell ref="BU23:DD23"/>
    <mergeCell ref="B24:BT24"/>
    <mergeCell ref="BU24:DD24"/>
    <mergeCell ref="B19:BT19"/>
    <mergeCell ref="BU19:DD19"/>
    <mergeCell ref="B20:BT20"/>
    <mergeCell ref="BU20:DD20"/>
    <mergeCell ref="B21:BT21"/>
    <mergeCell ref="BU21:DD21"/>
    <mergeCell ref="B16:BT16"/>
    <mergeCell ref="BU16:DD16"/>
    <mergeCell ref="B17:BT17"/>
    <mergeCell ref="BU17:DD17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0:BT10"/>
    <mergeCell ref="BU10:DD10"/>
    <mergeCell ref="B11:BT11"/>
    <mergeCell ref="BU11:DD11"/>
    <mergeCell ref="B12:BT12"/>
    <mergeCell ref="BU12:DD12"/>
    <mergeCell ref="B7:BT7"/>
    <mergeCell ref="BU7:DD7"/>
    <mergeCell ref="B8:BT8"/>
    <mergeCell ref="BU8:DD8"/>
    <mergeCell ref="B9:BT9"/>
    <mergeCell ref="BU9:DD9"/>
    <mergeCell ref="A2:DD2"/>
    <mergeCell ref="A4:BT4"/>
    <mergeCell ref="BU4:DD4"/>
    <mergeCell ref="B5:BT5"/>
    <mergeCell ref="BU5:DD5"/>
    <mergeCell ref="B6:BT6"/>
    <mergeCell ref="BU6:DD6"/>
  </mergeCells>
  <printOptions/>
  <pageMargins left="0.7875" right="0.31527777777777777" top="0.5902777777777778" bottom="0.39375" header="0.19652777777777777" footer="0.5118055555555555"/>
  <pageSetup horizontalDpi="300" verticalDpi="300" orientation="portrait" paperSize="9" scale="86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11"/>
  <sheetViews>
    <sheetView tabSelected="1" zoomScalePageLayoutView="0" workbookViewId="0" topLeftCell="A138">
      <selection activeCell="E19" sqref="E19"/>
    </sheetView>
  </sheetViews>
  <sheetFormatPr defaultColWidth="9.00390625" defaultRowHeight="12.75"/>
  <cols>
    <col min="1" max="1" width="55.25390625" style="0" customWidth="1"/>
    <col min="2" max="2" width="12.625" style="0" customWidth="1"/>
    <col min="3" max="4" width="12.125" style="0" customWidth="1"/>
    <col min="5" max="5" width="18.00390625" style="0" customWidth="1"/>
  </cols>
  <sheetData>
    <row r="1" spans="1:5" ht="16.5">
      <c r="A1" s="116"/>
      <c r="B1" s="116"/>
      <c r="C1" s="116"/>
      <c r="D1" s="116"/>
      <c r="E1" s="116"/>
    </row>
    <row r="2" spans="1:5" ht="13.5" customHeight="1">
      <c r="A2" s="117" t="s">
        <v>110</v>
      </c>
      <c r="B2" s="117"/>
      <c r="C2" s="117"/>
      <c r="D2" s="116"/>
      <c r="E2" s="116"/>
    </row>
    <row r="3" spans="1:5" ht="96">
      <c r="A3" s="41" t="s">
        <v>43</v>
      </c>
      <c r="B3" s="42" t="s">
        <v>111</v>
      </c>
      <c r="C3" s="42" t="s">
        <v>112</v>
      </c>
      <c r="D3" s="42" t="s">
        <v>113</v>
      </c>
      <c r="E3" s="43" t="s">
        <v>114</v>
      </c>
    </row>
    <row r="4" spans="1:5" ht="30">
      <c r="A4" s="44" t="s">
        <v>115</v>
      </c>
      <c r="B4" s="45"/>
      <c r="C4" s="45"/>
      <c r="D4" s="46" t="s">
        <v>116</v>
      </c>
      <c r="E4" s="47">
        <v>350837.22</v>
      </c>
    </row>
    <row r="5" spans="1:5" ht="15">
      <c r="A5" s="44" t="s">
        <v>117</v>
      </c>
      <c r="B5" s="45"/>
      <c r="C5" s="45"/>
      <c r="D5" s="46" t="s">
        <v>116</v>
      </c>
      <c r="E5" s="47">
        <f>E7+E8+E9+E10</f>
        <v>40714319</v>
      </c>
    </row>
    <row r="6" spans="1:5" ht="15">
      <c r="A6" s="44" t="s">
        <v>48</v>
      </c>
      <c r="B6" s="45"/>
      <c r="C6" s="45"/>
      <c r="D6" s="46" t="s">
        <v>116</v>
      </c>
      <c r="E6" s="48"/>
    </row>
    <row r="7" spans="1:5" ht="15">
      <c r="A7" s="44" t="s">
        <v>118</v>
      </c>
      <c r="B7" s="45"/>
      <c r="C7" s="45"/>
      <c r="D7" s="46" t="s">
        <v>116</v>
      </c>
      <c r="E7" s="48">
        <f>E23+E45+E54</f>
        <v>30972200</v>
      </c>
    </row>
    <row r="8" spans="1:5" ht="15">
      <c r="A8" s="49" t="s">
        <v>119</v>
      </c>
      <c r="B8" s="45"/>
      <c r="C8" s="45"/>
      <c r="D8" s="46"/>
      <c r="E8" s="48">
        <f>E62+E69+E77+E109+E114+E119+E128+E135+E139</f>
        <v>3717613</v>
      </c>
    </row>
    <row r="9" spans="1:5" ht="15">
      <c r="A9" s="44" t="s">
        <v>120</v>
      </c>
      <c r="B9" s="45"/>
      <c r="C9" s="45"/>
      <c r="D9" s="46"/>
      <c r="E9" s="48"/>
    </row>
    <row r="10" spans="1:5" ht="75">
      <c r="A10" s="44" t="s">
        <v>121</v>
      </c>
      <c r="B10" s="45"/>
      <c r="C10" s="45"/>
      <c r="D10" s="46" t="s">
        <v>116</v>
      </c>
      <c r="E10" s="47">
        <v>6024506</v>
      </c>
    </row>
    <row r="11" spans="1:5" ht="15">
      <c r="A11" s="44" t="s">
        <v>48</v>
      </c>
      <c r="B11" s="45"/>
      <c r="C11" s="45"/>
      <c r="D11" s="46" t="s">
        <v>116</v>
      </c>
      <c r="E11" s="48"/>
    </row>
    <row r="12" spans="1:5" ht="15">
      <c r="A12" s="44" t="s">
        <v>122</v>
      </c>
      <c r="B12" s="45"/>
      <c r="C12" s="45"/>
      <c r="D12" s="46" t="s">
        <v>116</v>
      </c>
      <c r="E12" s="48">
        <v>3310800</v>
      </c>
    </row>
    <row r="13" spans="1:5" ht="30">
      <c r="A13" s="44" t="s">
        <v>123</v>
      </c>
      <c r="B13" s="45"/>
      <c r="C13" s="45"/>
      <c r="D13" s="46" t="s">
        <v>116</v>
      </c>
      <c r="E13" s="48">
        <v>2845160</v>
      </c>
    </row>
    <row r="14" spans="1:5" ht="15">
      <c r="A14" s="44" t="s">
        <v>124</v>
      </c>
      <c r="B14" s="45"/>
      <c r="C14" s="45"/>
      <c r="D14" s="46"/>
      <c r="E14" s="48"/>
    </row>
    <row r="15" spans="1:5" ht="30">
      <c r="A15" s="44" t="s">
        <v>125</v>
      </c>
      <c r="B15" s="45"/>
      <c r="C15" s="45"/>
      <c r="D15" s="46" t="s">
        <v>116</v>
      </c>
      <c r="E15" s="47"/>
    </row>
    <row r="16" spans="1:5" ht="15">
      <c r="A16" s="44" t="s">
        <v>48</v>
      </c>
      <c r="B16" s="45"/>
      <c r="C16" s="45"/>
      <c r="D16" s="46" t="s">
        <v>116</v>
      </c>
      <c r="E16" s="48"/>
    </row>
    <row r="17" spans="1:5" ht="15">
      <c r="A17" s="44"/>
      <c r="B17" s="45"/>
      <c r="C17" s="45"/>
      <c r="D17" s="46"/>
      <c r="E17" s="48"/>
    </row>
    <row r="18" spans="1:5" ht="15">
      <c r="A18" s="44" t="s">
        <v>126</v>
      </c>
      <c r="B18" s="45"/>
      <c r="C18" s="45"/>
      <c r="D18" s="46" t="s">
        <v>116</v>
      </c>
      <c r="E18" s="47"/>
    </row>
    <row r="19" spans="1:5" ht="30">
      <c r="A19" s="44" t="s">
        <v>127</v>
      </c>
      <c r="B19" s="45"/>
      <c r="C19" s="45"/>
      <c r="D19" s="46" t="s">
        <v>116</v>
      </c>
      <c r="E19" s="48">
        <f>E4+E5-E20</f>
        <v>296825.2199999988</v>
      </c>
    </row>
    <row r="20" spans="1:5" ht="15">
      <c r="A20" s="44" t="s">
        <v>128</v>
      </c>
      <c r="B20" s="45"/>
      <c r="C20" s="45"/>
      <c r="D20" s="46">
        <v>900</v>
      </c>
      <c r="E20" s="47">
        <f>E23+E45+E54+E62+E69+E77+E109+E114+E119+E128+E135+E144+E124</f>
        <v>40768331</v>
      </c>
    </row>
    <row r="21" spans="1:5" ht="15">
      <c r="A21" s="44" t="s">
        <v>48</v>
      </c>
      <c r="B21" s="45"/>
      <c r="C21" s="45"/>
      <c r="D21" s="46"/>
      <c r="E21" s="48"/>
    </row>
    <row r="22" spans="1:5" ht="15">
      <c r="A22" s="50" t="s">
        <v>129</v>
      </c>
      <c r="B22" s="46"/>
      <c r="C22" s="45"/>
      <c r="D22" s="46" t="s">
        <v>116</v>
      </c>
      <c r="E22" s="47"/>
    </row>
    <row r="23" spans="1:5" ht="51">
      <c r="A23" s="51" t="s">
        <v>130</v>
      </c>
      <c r="B23" s="52" t="s">
        <v>131</v>
      </c>
      <c r="C23" s="53">
        <v>4219901</v>
      </c>
      <c r="D23" s="53" t="s">
        <v>116</v>
      </c>
      <c r="E23" s="54">
        <f>E24+E29+E40</f>
        <v>13979900</v>
      </c>
    </row>
    <row r="24" spans="1:5" ht="15">
      <c r="A24" s="50" t="s">
        <v>132</v>
      </c>
      <c r="B24" s="55"/>
      <c r="C24" s="56"/>
      <c r="D24" s="57">
        <v>210</v>
      </c>
      <c r="E24" s="47">
        <f>E26+E27+E28</f>
        <v>10381170.370000001</v>
      </c>
    </row>
    <row r="25" spans="1:5" ht="15">
      <c r="A25" s="50" t="s">
        <v>46</v>
      </c>
      <c r="B25" s="45"/>
      <c r="C25" s="45"/>
      <c r="D25" s="58"/>
      <c r="E25" s="48"/>
    </row>
    <row r="26" spans="1:5" ht="15">
      <c r="A26" s="50" t="s">
        <v>133</v>
      </c>
      <c r="B26" s="55"/>
      <c r="C26" s="56"/>
      <c r="D26" s="57">
        <v>211</v>
      </c>
      <c r="E26" s="48">
        <v>7954628.71</v>
      </c>
    </row>
    <row r="27" spans="1:5" ht="15">
      <c r="A27" s="59" t="s">
        <v>134</v>
      </c>
      <c r="B27" s="55"/>
      <c r="C27" s="56"/>
      <c r="D27" s="57">
        <v>212</v>
      </c>
      <c r="E27" s="48">
        <v>4647.15</v>
      </c>
    </row>
    <row r="28" spans="1:5" ht="15">
      <c r="A28" s="50" t="s">
        <v>135</v>
      </c>
      <c r="B28" s="55"/>
      <c r="C28" s="56"/>
      <c r="D28" s="57">
        <v>213</v>
      </c>
      <c r="E28" s="48">
        <v>2421894.51</v>
      </c>
    </row>
    <row r="29" spans="1:5" ht="15">
      <c r="A29" s="50" t="s">
        <v>136</v>
      </c>
      <c r="B29" s="55"/>
      <c r="C29" s="56"/>
      <c r="D29" s="57">
        <v>220</v>
      </c>
      <c r="E29" s="47">
        <f>E31+E32+E33+E34+E35+E36</f>
        <v>2267260.63</v>
      </c>
    </row>
    <row r="30" spans="1:5" ht="15">
      <c r="A30" s="50" t="s">
        <v>46</v>
      </c>
      <c r="B30" s="55"/>
      <c r="C30" s="56"/>
      <c r="D30" s="57"/>
      <c r="E30" s="48"/>
    </row>
    <row r="31" spans="1:5" ht="15">
      <c r="A31" s="50" t="s">
        <v>137</v>
      </c>
      <c r="B31" s="55"/>
      <c r="C31" s="56"/>
      <c r="D31" s="57">
        <v>221</v>
      </c>
      <c r="E31" s="48">
        <v>16010.9</v>
      </c>
    </row>
    <row r="32" spans="1:5" ht="15">
      <c r="A32" s="50" t="s">
        <v>138</v>
      </c>
      <c r="B32" s="55"/>
      <c r="C32" s="56"/>
      <c r="D32" s="57">
        <v>222</v>
      </c>
      <c r="E32" s="48"/>
    </row>
    <row r="33" spans="1:5" ht="15">
      <c r="A33" s="50" t="s">
        <v>139</v>
      </c>
      <c r="B33" s="55"/>
      <c r="C33" s="56"/>
      <c r="D33" s="57">
        <v>223</v>
      </c>
      <c r="E33" s="48">
        <v>2004046</v>
      </c>
    </row>
    <row r="34" spans="1:5" ht="15">
      <c r="A34" s="50" t="s">
        <v>140</v>
      </c>
      <c r="B34" s="55"/>
      <c r="C34" s="56"/>
      <c r="D34" s="57">
        <v>224</v>
      </c>
      <c r="E34" s="48"/>
    </row>
    <row r="35" spans="1:5" ht="15">
      <c r="A35" s="50" t="s">
        <v>141</v>
      </c>
      <c r="B35" s="55"/>
      <c r="C35" s="56"/>
      <c r="D35" s="57">
        <v>225</v>
      </c>
      <c r="E35" s="48">
        <v>209365.43</v>
      </c>
    </row>
    <row r="36" spans="1:5" ht="15">
      <c r="A36" s="50" t="s">
        <v>142</v>
      </c>
      <c r="B36" s="55"/>
      <c r="C36" s="56"/>
      <c r="D36" s="57">
        <v>226</v>
      </c>
      <c r="E36" s="48">
        <v>37838.3</v>
      </c>
    </row>
    <row r="37" spans="1:5" ht="15">
      <c r="A37" s="50" t="s">
        <v>143</v>
      </c>
      <c r="B37" s="55"/>
      <c r="C37" s="56"/>
      <c r="D37" s="57">
        <v>260</v>
      </c>
      <c r="E37" s="47">
        <f>E39</f>
        <v>0</v>
      </c>
    </row>
    <row r="38" spans="1:5" ht="15">
      <c r="A38" s="50" t="s">
        <v>46</v>
      </c>
      <c r="B38" s="55"/>
      <c r="C38" s="56"/>
      <c r="D38" s="57"/>
      <c r="E38" s="48"/>
    </row>
    <row r="39" spans="1:5" ht="15">
      <c r="A39" s="50" t="s">
        <v>144</v>
      </c>
      <c r="B39" s="55"/>
      <c r="C39" s="56"/>
      <c r="D39" s="57">
        <v>262</v>
      </c>
      <c r="E39" s="48"/>
    </row>
    <row r="40" spans="1:5" ht="15">
      <c r="A40" s="50" t="s">
        <v>145</v>
      </c>
      <c r="B40" s="55"/>
      <c r="C40" s="56"/>
      <c r="D40" s="57">
        <v>290</v>
      </c>
      <c r="E40" s="48">
        <v>1331469</v>
      </c>
    </row>
    <row r="41" spans="1:5" ht="15">
      <c r="A41" s="50" t="s">
        <v>146</v>
      </c>
      <c r="B41" s="55"/>
      <c r="C41" s="56"/>
      <c r="D41" s="57">
        <v>300</v>
      </c>
      <c r="E41" s="47">
        <f>E43+E44</f>
        <v>0</v>
      </c>
    </row>
    <row r="42" spans="1:5" ht="15">
      <c r="A42" s="50" t="s">
        <v>46</v>
      </c>
      <c r="B42" s="55"/>
      <c r="C42" s="56"/>
      <c r="D42" s="57"/>
      <c r="E42" s="48"/>
    </row>
    <row r="43" spans="1:5" ht="15">
      <c r="A43" s="50" t="s">
        <v>147</v>
      </c>
      <c r="B43" s="55"/>
      <c r="C43" s="56"/>
      <c r="D43" s="57">
        <v>310</v>
      </c>
      <c r="E43" s="48"/>
    </row>
    <row r="44" spans="1:5" ht="15">
      <c r="A44" s="50" t="s">
        <v>148</v>
      </c>
      <c r="B44" s="55"/>
      <c r="C44" s="56"/>
      <c r="D44" s="57">
        <v>340</v>
      </c>
      <c r="E44" s="48"/>
    </row>
    <row r="45" spans="1:5" ht="38.25">
      <c r="A45" s="51" t="s">
        <v>149</v>
      </c>
      <c r="B45" s="52" t="s">
        <v>150</v>
      </c>
      <c r="C45" s="53">
        <v>8070201</v>
      </c>
      <c r="D45" s="53"/>
      <c r="E45" s="60">
        <f>E46+E50</f>
        <v>16141200</v>
      </c>
    </row>
    <row r="46" spans="1:5" ht="15">
      <c r="A46" s="50" t="s">
        <v>132</v>
      </c>
      <c r="B46" s="55"/>
      <c r="C46" s="56"/>
      <c r="D46" s="57">
        <v>210</v>
      </c>
      <c r="E46" s="47">
        <f>E48+E49</f>
        <v>15859778</v>
      </c>
    </row>
    <row r="47" spans="1:5" ht="15">
      <c r="A47" s="50" t="s">
        <v>46</v>
      </c>
      <c r="B47" s="45"/>
      <c r="C47" s="45"/>
      <c r="D47" s="58"/>
      <c r="E47" s="48"/>
    </row>
    <row r="48" spans="1:5" ht="15">
      <c r="A48" s="50" t="s">
        <v>133</v>
      </c>
      <c r="B48" s="55"/>
      <c r="C48" s="56"/>
      <c r="D48" s="57">
        <v>211</v>
      </c>
      <c r="E48" s="48">
        <v>12353419.4</v>
      </c>
    </row>
    <row r="49" spans="1:5" ht="15">
      <c r="A49" s="50" t="s">
        <v>135</v>
      </c>
      <c r="B49" s="55"/>
      <c r="C49" s="56"/>
      <c r="D49" s="57">
        <v>213</v>
      </c>
      <c r="E49" s="48">
        <v>3506358.6</v>
      </c>
    </row>
    <row r="50" spans="1:5" ht="15">
      <c r="A50" s="50" t="s">
        <v>146</v>
      </c>
      <c r="B50" s="55"/>
      <c r="C50" s="56"/>
      <c r="D50" s="57">
        <v>300</v>
      </c>
      <c r="E50" s="47">
        <f>E52+E53</f>
        <v>281422</v>
      </c>
    </row>
    <row r="51" spans="1:5" ht="15">
      <c r="A51" s="50" t="s">
        <v>46</v>
      </c>
      <c r="B51" s="55"/>
      <c r="C51" s="56"/>
      <c r="D51" s="57"/>
      <c r="E51" s="48"/>
    </row>
    <row r="52" spans="1:5" ht="15">
      <c r="A52" s="50" t="s">
        <v>147</v>
      </c>
      <c r="B52" s="55"/>
      <c r="C52" s="56"/>
      <c r="D52" s="57">
        <v>310</v>
      </c>
      <c r="E52" s="48">
        <v>184831</v>
      </c>
    </row>
    <row r="53" spans="1:5" ht="15">
      <c r="A53" s="50" t="s">
        <v>148</v>
      </c>
      <c r="B53" s="55"/>
      <c r="C53" s="56"/>
      <c r="D53" s="57">
        <v>340</v>
      </c>
      <c r="E53" s="48">
        <v>96591</v>
      </c>
    </row>
    <row r="54" spans="1:5" ht="12" customHeight="1">
      <c r="A54" s="118" t="s">
        <v>151</v>
      </c>
      <c r="B54" s="119" t="s">
        <v>150</v>
      </c>
      <c r="C54" s="120">
        <v>8070202</v>
      </c>
      <c r="D54" s="120"/>
      <c r="E54" s="121">
        <f>E56</f>
        <v>851100</v>
      </c>
    </row>
    <row r="55" spans="1:5" ht="12.75">
      <c r="A55" s="118"/>
      <c r="B55" s="119"/>
      <c r="C55" s="120"/>
      <c r="D55" s="120"/>
      <c r="E55" s="121"/>
    </row>
    <row r="56" spans="1:5" ht="15">
      <c r="A56" s="50" t="s">
        <v>132</v>
      </c>
      <c r="B56" s="55"/>
      <c r="C56" s="56"/>
      <c r="D56" s="57">
        <v>210</v>
      </c>
      <c r="E56" s="47">
        <f>E58+E59</f>
        <v>851100</v>
      </c>
    </row>
    <row r="57" spans="1:5" ht="15">
      <c r="A57" s="50" t="s">
        <v>46</v>
      </c>
      <c r="B57" s="45"/>
      <c r="C57" s="45"/>
      <c r="D57" s="58"/>
      <c r="E57" s="48"/>
    </row>
    <row r="58" spans="1:5" ht="15">
      <c r="A58" s="50" t="s">
        <v>133</v>
      </c>
      <c r="B58" s="55"/>
      <c r="C58" s="56"/>
      <c r="D58" s="57">
        <v>211</v>
      </c>
      <c r="E58" s="48">
        <v>669938.94</v>
      </c>
    </row>
    <row r="59" spans="1:5" ht="15">
      <c r="A59" s="50" t="s">
        <v>135</v>
      </c>
      <c r="B59" s="55"/>
      <c r="C59" s="56"/>
      <c r="D59" s="57">
        <v>213</v>
      </c>
      <c r="E59" s="48">
        <v>181161.06</v>
      </c>
    </row>
    <row r="60" spans="1:5" ht="15">
      <c r="A60" s="50" t="s">
        <v>152</v>
      </c>
      <c r="B60" s="55"/>
      <c r="C60" s="57" t="s">
        <v>152</v>
      </c>
      <c r="D60" s="57"/>
      <c r="E60" s="48"/>
    </row>
    <row r="61" spans="1:5" ht="25.5">
      <c r="A61" s="50" t="s">
        <v>153</v>
      </c>
      <c r="B61" s="46"/>
      <c r="C61" s="45"/>
      <c r="D61" s="46"/>
      <c r="E61" s="47"/>
    </row>
    <row r="62" spans="1:5" ht="38.25">
      <c r="A62" s="61" t="s">
        <v>154</v>
      </c>
      <c r="B62" s="62" t="s">
        <v>155</v>
      </c>
      <c r="C62" s="63">
        <v>5227108</v>
      </c>
      <c r="D62" s="63"/>
      <c r="E62" s="54">
        <f>E63+E66</f>
        <v>372750</v>
      </c>
    </row>
    <row r="63" spans="1:5" ht="15">
      <c r="A63" s="50" t="s">
        <v>136</v>
      </c>
      <c r="B63" s="55"/>
      <c r="C63" s="56"/>
      <c r="D63" s="57">
        <v>220</v>
      </c>
      <c r="E63" s="47">
        <f>E65</f>
        <v>0</v>
      </c>
    </row>
    <row r="64" spans="1:5" ht="15">
      <c r="A64" s="50" t="s">
        <v>46</v>
      </c>
      <c r="B64" s="55"/>
      <c r="C64" s="56"/>
      <c r="D64" s="57"/>
      <c r="E64" s="48"/>
    </row>
    <row r="65" spans="1:5" ht="15">
      <c r="A65" s="50" t="s">
        <v>142</v>
      </c>
      <c r="B65" s="55"/>
      <c r="C65" s="56"/>
      <c r="D65" s="57">
        <v>226</v>
      </c>
      <c r="E65" s="48"/>
    </row>
    <row r="66" spans="1:5" ht="15">
      <c r="A66" s="50" t="s">
        <v>146</v>
      </c>
      <c r="B66" s="55"/>
      <c r="C66" s="56"/>
      <c r="D66" s="57">
        <v>300</v>
      </c>
      <c r="E66" s="47">
        <f>E68</f>
        <v>372750</v>
      </c>
    </row>
    <row r="67" spans="1:5" ht="15">
      <c r="A67" s="50" t="s">
        <v>46</v>
      </c>
      <c r="B67" s="55"/>
      <c r="C67" s="56"/>
      <c r="D67" s="57"/>
      <c r="E67" s="48"/>
    </row>
    <row r="68" spans="1:5" ht="15">
      <c r="A68" s="50" t="s">
        <v>148</v>
      </c>
      <c r="B68" s="55"/>
      <c r="C68" s="56"/>
      <c r="D68" s="57">
        <v>340</v>
      </c>
      <c r="E68" s="48">
        <v>372750</v>
      </c>
    </row>
    <row r="69" spans="1:5" ht="38.25">
      <c r="A69" s="61" t="s">
        <v>154</v>
      </c>
      <c r="B69" s="62" t="s">
        <v>156</v>
      </c>
      <c r="C69" s="63">
        <v>7957100</v>
      </c>
      <c r="D69" s="63"/>
      <c r="E69" s="54">
        <f>E70+E74</f>
        <v>165200</v>
      </c>
    </row>
    <row r="70" spans="1:5" ht="15">
      <c r="A70" s="50" t="s">
        <v>132</v>
      </c>
      <c r="B70" s="55"/>
      <c r="C70" s="56"/>
      <c r="D70" s="57">
        <v>210</v>
      </c>
      <c r="E70" s="48">
        <f>E72+E73</f>
        <v>130500</v>
      </c>
    </row>
    <row r="71" spans="1:5" ht="15">
      <c r="A71" s="50" t="s">
        <v>46</v>
      </c>
      <c r="B71" s="55"/>
      <c r="C71" s="56"/>
      <c r="D71" s="57"/>
      <c r="E71" s="48"/>
    </row>
    <row r="72" spans="1:5" ht="15">
      <c r="A72" s="50" t="s">
        <v>133</v>
      </c>
      <c r="B72" s="55"/>
      <c r="C72" s="56"/>
      <c r="D72" s="57">
        <v>211</v>
      </c>
      <c r="E72" s="48">
        <v>100229.79</v>
      </c>
    </row>
    <row r="73" spans="1:5" ht="15">
      <c r="A73" s="50" t="s">
        <v>135</v>
      </c>
      <c r="B73" s="55"/>
      <c r="C73" s="56"/>
      <c r="D73" s="57">
        <v>213</v>
      </c>
      <c r="E73" s="48">
        <v>30270.21</v>
      </c>
    </row>
    <row r="74" spans="1:5" ht="15">
      <c r="A74" s="50" t="s">
        <v>136</v>
      </c>
      <c r="B74" s="55"/>
      <c r="C74" s="56"/>
      <c r="D74" s="57">
        <v>220</v>
      </c>
      <c r="E74" s="48">
        <f>E76</f>
        <v>34700</v>
      </c>
    </row>
    <row r="75" spans="1:5" ht="15">
      <c r="A75" s="50" t="s">
        <v>46</v>
      </c>
      <c r="B75" s="55"/>
      <c r="C75" s="56"/>
      <c r="D75" s="57"/>
      <c r="E75" s="48"/>
    </row>
    <row r="76" spans="1:5" ht="15">
      <c r="A76" s="50" t="s">
        <v>142</v>
      </c>
      <c r="B76" s="55"/>
      <c r="C76" s="56"/>
      <c r="D76" s="57">
        <v>226</v>
      </c>
      <c r="E76" s="48">
        <v>34700</v>
      </c>
    </row>
    <row r="77" spans="1:5" ht="25.5">
      <c r="A77" s="61" t="s">
        <v>157</v>
      </c>
      <c r="B77" s="62" t="s">
        <v>156</v>
      </c>
      <c r="C77" s="63">
        <v>7950101</v>
      </c>
      <c r="D77" s="63"/>
      <c r="E77" s="54">
        <f>E78</f>
        <v>0</v>
      </c>
    </row>
    <row r="78" spans="1:5" ht="15">
      <c r="A78" s="50" t="s">
        <v>146</v>
      </c>
      <c r="B78" s="55"/>
      <c r="C78" s="56"/>
      <c r="D78" s="57">
        <v>300</v>
      </c>
      <c r="E78" s="47">
        <f>E81+E80</f>
        <v>0</v>
      </c>
    </row>
    <row r="79" spans="1:5" ht="15">
      <c r="A79" s="50" t="s">
        <v>46</v>
      </c>
      <c r="B79" s="55"/>
      <c r="C79" s="56"/>
      <c r="D79" s="57"/>
      <c r="E79" s="48"/>
    </row>
    <row r="80" spans="1:5" ht="15">
      <c r="A80" s="50" t="s">
        <v>147</v>
      </c>
      <c r="B80" s="55"/>
      <c r="C80" s="56"/>
      <c r="D80" s="57">
        <v>310</v>
      </c>
      <c r="E80" s="48"/>
    </row>
    <row r="81" spans="1:5" ht="15">
      <c r="A81" s="50" t="s">
        <v>148</v>
      </c>
      <c r="B81" s="55"/>
      <c r="C81" s="56"/>
      <c r="D81" s="57">
        <v>340</v>
      </c>
      <c r="E81" s="48"/>
    </row>
    <row r="82" spans="1:5" ht="26.25" hidden="1">
      <c r="A82" s="64" t="s">
        <v>158</v>
      </c>
      <c r="B82" s="55"/>
      <c r="C82" s="65">
        <v>7950400</v>
      </c>
      <c r="D82" s="65"/>
      <c r="E82" s="66"/>
    </row>
    <row r="83" spans="1:5" ht="15" hidden="1">
      <c r="A83" s="50" t="s">
        <v>136</v>
      </c>
      <c r="B83" s="55"/>
      <c r="C83" s="56"/>
      <c r="D83" s="57">
        <v>220</v>
      </c>
      <c r="E83" s="47"/>
    </row>
    <row r="84" spans="1:5" ht="15" hidden="1">
      <c r="A84" s="50" t="s">
        <v>46</v>
      </c>
      <c r="B84" s="55"/>
      <c r="C84" s="56"/>
      <c r="D84" s="57"/>
      <c r="E84" s="48"/>
    </row>
    <row r="85" spans="1:5" ht="15" hidden="1">
      <c r="A85" s="50" t="s">
        <v>141</v>
      </c>
      <c r="B85" s="55"/>
      <c r="C85" s="56"/>
      <c r="D85" s="57">
        <v>225</v>
      </c>
      <c r="E85" s="48"/>
    </row>
    <row r="86" spans="1:5" ht="15" hidden="1">
      <c r="A86" s="50" t="s">
        <v>142</v>
      </c>
      <c r="B86" s="55"/>
      <c r="C86" s="56"/>
      <c r="D86" s="57">
        <v>226</v>
      </c>
      <c r="E86" s="48"/>
    </row>
    <row r="87" spans="1:5" ht="15" hidden="1">
      <c r="A87" s="50" t="s">
        <v>146</v>
      </c>
      <c r="B87" s="55"/>
      <c r="C87" s="56"/>
      <c r="D87" s="57">
        <v>300</v>
      </c>
      <c r="E87" s="47"/>
    </row>
    <row r="88" spans="1:5" ht="15" hidden="1">
      <c r="A88" s="50" t="s">
        <v>46</v>
      </c>
      <c r="B88" s="55"/>
      <c r="C88" s="56"/>
      <c r="D88" s="57"/>
      <c r="E88" s="48"/>
    </row>
    <row r="89" spans="1:5" ht="15" hidden="1">
      <c r="A89" s="50" t="s">
        <v>147</v>
      </c>
      <c r="B89" s="55"/>
      <c r="C89" s="56"/>
      <c r="D89" s="57">
        <v>310</v>
      </c>
      <c r="E89" s="48"/>
    </row>
    <row r="90" spans="1:5" ht="25.5" hidden="1">
      <c r="A90" s="67" t="s">
        <v>159</v>
      </c>
      <c r="B90" s="55"/>
      <c r="C90" s="65">
        <v>7976302</v>
      </c>
      <c r="D90" s="65"/>
      <c r="E90" s="66"/>
    </row>
    <row r="91" spans="1:5" ht="15" hidden="1">
      <c r="A91" s="50" t="s">
        <v>132</v>
      </c>
      <c r="B91" s="55"/>
      <c r="C91" s="56"/>
      <c r="D91" s="57">
        <v>210</v>
      </c>
      <c r="E91" s="47"/>
    </row>
    <row r="92" spans="1:5" ht="15" hidden="1">
      <c r="A92" s="50" t="s">
        <v>46</v>
      </c>
      <c r="B92" s="45"/>
      <c r="C92" s="45"/>
      <c r="D92" s="58"/>
      <c r="E92" s="48"/>
    </row>
    <row r="93" spans="1:5" ht="15" hidden="1">
      <c r="A93" s="50" t="s">
        <v>133</v>
      </c>
      <c r="B93" s="55"/>
      <c r="C93" s="56"/>
      <c r="D93" s="57">
        <v>211</v>
      </c>
      <c r="E93" s="48"/>
    </row>
    <row r="94" spans="1:5" ht="15" hidden="1">
      <c r="A94" s="59" t="s">
        <v>134</v>
      </c>
      <c r="B94" s="55"/>
      <c r="C94" s="56"/>
      <c r="D94" s="57">
        <v>212</v>
      </c>
      <c r="E94" s="48"/>
    </row>
    <row r="95" spans="1:5" ht="15" hidden="1">
      <c r="A95" s="50" t="s">
        <v>135</v>
      </c>
      <c r="B95" s="55"/>
      <c r="C95" s="56"/>
      <c r="D95" s="57">
        <v>213</v>
      </c>
      <c r="E95" s="48"/>
    </row>
    <row r="96" spans="1:5" ht="15" hidden="1">
      <c r="A96" s="50" t="s">
        <v>136</v>
      </c>
      <c r="B96" s="55"/>
      <c r="C96" s="56"/>
      <c r="D96" s="57">
        <v>220</v>
      </c>
      <c r="E96" s="47"/>
    </row>
    <row r="97" spans="1:5" ht="15" hidden="1">
      <c r="A97" s="50" t="s">
        <v>46</v>
      </c>
      <c r="B97" s="55"/>
      <c r="C97" s="56"/>
      <c r="D97" s="57"/>
      <c r="E97" s="48"/>
    </row>
    <row r="98" spans="1:5" ht="15" hidden="1">
      <c r="A98" s="50" t="s">
        <v>137</v>
      </c>
      <c r="B98" s="55"/>
      <c r="C98" s="56"/>
      <c r="D98" s="57">
        <v>221</v>
      </c>
      <c r="E98" s="48"/>
    </row>
    <row r="99" spans="1:5" ht="15" hidden="1">
      <c r="A99" s="50" t="s">
        <v>139</v>
      </c>
      <c r="B99" s="55"/>
      <c r="C99" s="56"/>
      <c r="D99" s="57">
        <v>223</v>
      </c>
      <c r="E99" s="48"/>
    </row>
    <row r="100" spans="1:5" ht="15" hidden="1">
      <c r="A100" s="50" t="s">
        <v>141</v>
      </c>
      <c r="B100" s="55"/>
      <c r="C100" s="56"/>
      <c r="D100" s="57">
        <v>225</v>
      </c>
      <c r="E100" s="48"/>
    </row>
    <row r="101" spans="1:5" ht="15" hidden="1">
      <c r="A101" s="50" t="s">
        <v>142</v>
      </c>
      <c r="B101" s="55"/>
      <c r="C101" s="56"/>
      <c r="D101" s="57">
        <v>226</v>
      </c>
      <c r="E101" s="48"/>
    </row>
    <row r="102" spans="1:5" ht="15" hidden="1">
      <c r="A102" s="50" t="s">
        <v>145</v>
      </c>
      <c r="B102" s="55"/>
      <c r="C102" s="56"/>
      <c r="D102" s="57">
        <v>290</v>
      </c>
      <c r="E102" s="48"/>
    </row>
    <row r="103" spans="1:5" ht="15" hidden="1">
      <c r="A103" s="50" t="s">
        <v>146</v>
      </c>
      <c r="B103" s="55"/>
      <c r="C103" s="56"/>
      <c r="D103" s="57">
        <v>300</v>
      </c>
      <c r="E103" s="47"/>
    </row>
    <row r="104" spans="1:5" ht="15" hidden="1">
      <c r="A104" s="50" t="s">
        <v>46</v>
      </c>
      <c r="B104" s="55"/>
      <c r="C104" s="56"/>
      <c r="D104" s="57"/>
      <c r="E104" s="48"/>
    </row>
    <row r="105" spans="1:5" ht="15" hidden="1">
      <c r="A105" s="50" t="s">
        <v>147</v>
      </c>
      <c r="B105" s="55"/>
      <c r="C105" s="56"/>
      <c r="D105" s="57">
        <v>310</v>
      </c>
      <c r="E105" s="48"/>
    </row>
    <row r="106" spans="1:5" ht="15" hidden="1">
      <c r="A106" s="50" t="s">
        <v>148</v>
      </c>
      <c r="B106" s="55"/>
      <c r="C106" s="56"/>
      <c r="D106" s="57">
        <v>340</v>
      </c>
      <c r="E106" s="48"/>
    </row>
    <row r="107" spans="1:5" ht="15" hidden="1">
      <c r="A107" s="50" t="s">
        <v>152</v>
      </c>
      <c r="B107" s="55"/>
      <c r="C107" s="57" t="s">
        <v>152</v>
      </c>
      <c r="D107" s="57"/>
      <c r="E107" s="48"/>
    </row>
    <row r="108" spans="1:5" ht="25.5">
      <c r="A108" s="50" t="s">
        <v>160</v>
      </c>
      <c r="B108" s="68"/>
      <c r="C108" s="56"/>
      <c r="D108" s="57"/>
      <c r="E108" s="48"/>
    </row>
    <row r="109" spans="1:5" ht="25.5">
      <c r="A109" s="61" t="s">
        <v>161</v>
      </c>
      <c r="B109" s="62" t="s">
        <v>156</v>
      </c>
      <c r="C109" s="63">
        <v>7953000</v>
      </c>
      <c r="D109" s="63"/>
      <c r="E109" s="54">
        <f>E110</f>
        <v>182200</v>
      </c>
    </row>
    <row r="110" spans="1:5" ht="15">
      <c r="A110" s="50" t="s">
        <v>146</v>
      </c>
      <c r="B110" s="55"/>
      <c r="C110" s="56"/>
      <c r="D110" s="57">
        <v>300</v>
      </c>
      <c r="E110" s="47">
        <f>E113+E112</f>
        <v>182200</v>
      </c>
    </row>
    <row r="111" spans="1:5" ht="15">
      <c r="A111" s="50" t="s">
        <v>46</v>
      </c>
      <c r="B111" s="55"/>
      <c r="C111" s="56"/>
      <c r="D111" s="57"/>
      <c r="E111" s="48"/>
    </row>
    <row r="112" spans="1:5" ht="15">
      <c r="A112" s="50" t="s">
        <v>147</v>
      </c>
      <c r="B112" s="55"/>
      <c r="C112" s="56"/>
      <c r="D112" s="57">
        <v>310</v>
      </c>
      <c r="E112" s="48"/>
    </row>
    <row r="113" spans="1:5" ht="15">
      <c r="A113" s="50" t="s">
        <v>148</v>
      </c>
      <c r="B113" s="55"/>
      <c r="C113" s="56"/>
      <c r="D113" s="57">
        <v>340</v>
      </c>
      <c r="E113" s="48">
        <v>182200</v>
      </c>
    </row>
    <row r="114" spans="1:5" ht="25.5">
      <c r="A114" s="61" t="s">
        <v>162</v>
      </c>
      <c r="B114" s="62" t="s">
        <v>156</v>
      </c>
      <c r="C114" s="63">
        <v>7956402</v>
      </c>
      <c r="D114" s="63"/>
      <c r="E114" s="54">
        <f>E115</f>
        <v>692600</v>
      </c>
    </row>
    <row r="115" spans="1:5" ht="15">
      <c r="A115" s="50" t="s">
        <v>146</v>
      </c>
      <c r="B115" s="55"/>
      <c r="C115" s="56"/>
      <c r="D115" s="57">
        <v>300</v>
      </c>
      <c r="E115" s="47">
        <f>E118+E117</f>
        <v>692600</v>
      </c>
    </row>
    <row r="116" spans="1:5" ht="15">
      <c r="A116" s="50" t="s">
        <v>46</v>
      </c>
      <c r="B116" s="55"/>
      <c r="C116" s="56"/>
      <c r="D116" s="57"/>
      <c r="E116" s="48"/>
    </row>
    <row r="117" spans="1:5" ht="15">
      <c r="A117" s="50" t="s">
        <v>147</v>
      </c>
      <c r="B117" s="55"/>
      <c r="C117" s="56"/>
      <c r="D117" s="57">
        <v>310</v>
      </c>
      <c r="E117" s="48"/>
    </row>
    <row r="118" spans="1:5" ht="15">
      <c r="A118" s="50" t="s">
        <v>148</v>
      </c>
      <c r="B118" s="55"/>
      <c r="C118" s="56"/>
      <c r="D118" s="57">
        <v>340</v>
      </c>
      <c r="E118" s="48">
        <v>692600</v>
      </c>
    </row>
    <row r="119" spans="1:5" ht="63.75">
      <c r="A119" s="61" t="s">
        <v>163</v>
      </c>
      <c r="B119" s="62" t="s">
        <v>156</v>
      </c>
      <c r="C119" s="63">
        <v>7956403</v>
      </c>
      <c r="D119" s="63"/>
      <c r="E119" s="54">
        <f>E120</f>
        <v>1760400</v>
      </c>
    </row>
    <row r="120" spans="1:5" ht="15">
      <c r="A120" s="50" t="s">
        <v>146</v>
      </c>
      <c r="B120" s="55"/>
      <c r="C120" s="56"/>
      <c r="D120" s="57">
        <v>300</v>
      </c>
      <c r="E120" s="47">
        <f>E123+E122</f>
        <v>1760400</v>
      </c>
    </row>
    <row r="121" spans="1:5" ht="15">
      <c r="A121" s="50" t="s">
        <v>46</v>
      </c>
      <c r="B121" s="55"/>
      <c r="C121" s="56"/>
      <c r="D121" s="57"/>
      <c r="E121" s="48"/>
    </row>
    <row r="122" spans="1:5" ht="15">
      <c r="A122" s="50" t="s">
        <v>147</v>
      </c>
      <c r="B122" s="55"/>
      <c r="C122" s="56"/>
      <c r="D122" s="57">
        <v>310</v>
      </c>
      <c r="E122" s="48"/>
    </row>
    <row r="123" spans="1:5" ht="15">
      <c r="A123" s="50" t="s">
        <v>148</v>
      </c>
      <c r="B123" s="55"/>
      <c r="C123" s="56"/>
      <c r="D123" s="57">
        <v>340</v>
      </c>
      <c r="E123" s="48">
        <v>1760400</v>
      </c>
    </row>
    <row r="124" spans="1:5" ht="51">
      <c r="A124" s="61" t="s">
        <v>164</v>
      </c>
      <c r="B124" s="62" t="s">
        <v>156</v>
      </c>
      <c r="C124" s="63">
        <v>7969742</v>
      </c>
      <c r="D124" s="63"/>
      <c r="E124" s="54">
        <f>E125</f>
        <v>176400</v>
      </c>
    </row>
    <row r="125" spans="1:5" ht="15">
      <c r="A125" s="50" t="s">
        <v>136</v>
      </c>
      <c r="B125" s="55"/>
      <c r="C125" s="56"/>
      <c r="D125" s="57">
        <v>220</v>
      </c>
      <c r="E125" s="47">
        <f>E127</f>
        <v>176400</v>
      </c>
    </row>
    <row r="126" spans="1:5" ht="15">
      <c r="A126" s="50" t="s">
        <v>46</v>
      </c>
      <c r="B126" s="55"/>
      <c r="C126" s="56"/>
      <c r="D126" s="57"/>
      <c r="E126" s="48"/>
    </row>
    <row r="127" spans="1:5" ht="15">
      <c r="A127" s="50" t="s">
        <v>141</v>
      </c>
      <c r="B127" s="55"/>
      <c r="C127" s="56"/>
      <c r="D127" s="57">
        <v>225</v>
      </c>
      <c r="E127" s="48">
        <v>176400</v>
      </c>
    </row>
    <row r="128" spans="1:5" ht="25.5">
      <c r="A128" s="51" t="s">
        <v>165</v>
      </c>
      <c r="B128" s="52" t="s">
        <v>166</v>
      </c>
      <c r="C128" s="53">
        <v>5200900</v>
      </c>
      <c r="D128" s="53"/>
      <c r="E128" s="54">
        <f>E129</f>
        <v>379200</v>
      </c>
    </row>
    <row r="129" spans="1:5" ht="15">
      <c r="A129" s="50" t="s">
        <v>132</v>
      </c>
      <c r="B129" s="55"/>
      <c r="C129" s="56"/>
      <c r="D129" s="57">
        <v>210</v>
      </c>
      <c r="E129" s="47">
        <f>E131+E132</f>
        <v>379200</v>
      </c>
    </row>
    <row r="130" spans="1:5" ht="15">
      <c r="A130" s="50" t="s">
        <v>46</v>
      </c>
      <c r="B130" s="45"/>
      <c r="C130" s="45"/>
      <c r="D130" s="58"/>
      <c r="E130" s="48"/>
    </row>
    <row r="131" spans="1:5" ht="15">
      <c r="A131" s="50" t="s">
        <v>133</v>
      </c>
      <c r="B131" s="55"/>
      <c r="C131" s="56"/>
      <c r="D131" s="57">
        <v>211</v>
      </c>
      <c r="E131" s="48">
        <v>291254.07</v>
      </c>
    </row>
    <row r="132" spans="1:5" ht="15">
      <c r="A132" s="50" t="s">
        <v>135</v>
      </c>
      <c r="B132" s="55"/>
      <c r="C132" s="56"/>
      <c r="D132" s="57">
        <v>213</v>
      </c>
      <c r="E132" s="48">
        <v>87945.93</v>
      </c>
    </row>
    <row r="133" spans="1:5" ht="15">
      <c r="A133" s="50" t="s">
        <v>152</v>
      </c>
      <c r="B133" s="55"/>
      <c r="C133" s="56"/>
      <c r="D133" s="57"/>
      <c r="E133" s="48"/>
    </row>
    <row r="134" spans="1:5" ht="25.5">
      <c r="A134" s="50" t="s">
        <v>167</v>
      </c>
      <c r="B134" s="69"/>
      <c r="C134" s="56"/>
      <c r="D134" s="57"/>
      <c r="E134" s="48"/>
    </row>
    <row r="135" spans="1:5" ht="63.75">
      <c r="A135" s="51" t="s">
        <v>168</v>
      </c>
      <c r="B135" s="52" t="s">
        <v>169</v>
      </c>
      <c r="C135" s="53">
        <v>8079367</v>
      </c>
      <c r="D135" s="53"/>
      <c r="E135" s="54">
        <f>E136</f>
        <v>42875</v>
      </c>
    </row>
    <row r="136" spans="1:5" ht="15">
      <c r="A136" s="50" t="s">
        <v>143</v>
      </c>
      <c r="B136" s="55"/>
      <c r="C136" s="56"/>
      <c r="D136" s="57">
        <v>260</v>
      </c>
      <c r="E136" s="47">
        <f>E138</f>
        <v>42875</v>
      </c>
    </row>
    <row r="137" spans="1:5" ht="15">
      <c r="A137" s="50" t="s">
        <v>46</v>
      </c>
      <c r="B137" s="55"/>
      <c r="C137" s="56"/>
      <c r="D137" s="57"/>
      <c r="E137" s="48"/>
    </row>
    <row r="138" spans="1:5" ht="15">
      <c r="A138" s="50" t="s">
        <v>144</v>
      </c>
      <c r="B138" s="55"/>
      <c r="C138" s="56"/>
      <c r="D138" s="57">
        <v>262</v>
      </c>
      <c r="E138" s="48">
        <v>42875</v>
      </c>
    </row>
    <row r="139" spans="1:5" ht="63.75">
      <c r="A139" s="51" t="s">
        <v>189</v>
      </c>
      <c r="B139" s="52" t="s">
        <v>169</v>
      </c>
      <c r="C139" s="53">
        <v>8079367</v>
      </c>
      <c r="D139" s="53"/>
      <c r="E139" s="54">
        <f>E140+E141</f>
        <v>122388</v>
      </c>
    </row>
    <row r="140" spans="1:5" ht="15">
      <c r="A140" s="50" t="s">
        <v>133</v>
      </c>
      <c r="B140" s="55"/>
      <c r="C140" s="56"/>
      <c r="D140" s="57">
        <v>211</v>
      </c>
      <c r="E140" s="47">
        <v>94000</v>
      </c>
    </row>
    <row r="141" spans="1:5" ht="15">
      <c r="A141" s="50" t="s">
        <v>135</v>
      </c>
      <c r="B141" s="55"/>
      <c r="C141" s="56"/>
      <c r="D141" s="57">
        <v>212</v>
      </c>
      <c r="E141" s="48">
        <v>28388</v>
      </c>
    </row>
    <row r="142" spans="1:5" ht="15">
      <c r="A142" s="50"/>
      <c r="B142" s="55"/>
      <c r="C142" s="56"/>
      <c r="D142" s="57"/>
      <c r="E142" s="48"/>
    </row>
    <row r="143" spans="1:5" ht="15">
      <c r="A143" s="50" t="s">
        <v>152</v>
      </c>
      <c r="B143" s="55"/>
      <c r="C143" s="56"/>
      <c r="D143" s="57"/>
      <c r="E143" s="48"/>
    </row>
    <row r="144" spans="1:5" ht="75">
      <c r="A144" s="70" t="s">
        <v>121</v>
      </c>
      <c r="B144" s="71" t="s">
        <v>170</v>
      </c>
      <c r="C144" s="52">
        <v>4219900</v>
      </c>
      <c r="D144" s="71"/>
      <c r="E144" s="60">
        <f>E145+E150+E158+E162+E163+E188</f>
        <v>6024506</v>
      </c>
    </row>
    <row r="145" spans="1:5" ht="15">
      <c r="A145" s="50" t="s">
        <v>132</v>
      </c>
      <c r="B145" s="55"/>
      <c r="C145" s="56"/>
      <c r="D145" s="57">
        <v>210</v>
      </c>
      <c r="E145" s="47">
        <f>E147+E148+E149</f>
        <v>4278821.1899999995</v>
      </c>
    </row>
    <row r="146" spans="1:5" ht="15">
      <c r="A146" s="50" t="s">
        <v>46</v>
      </c>
      <c r="B146" s="45"/>
      <c r="C146" s="45"/>
      <c r="D146" s="58"/>
      <c r="E146" s="48"/>
    </row>
    <row r="147" spans="1:5" ht="15">
      <c r="A147" s="50" t="s">
        <v>133</v>
      </c>
      <c r="B147" s="55"/>
      <c r="C147" s="56"/>
      <c r="D147" s="57">
        <v>211</v>
      </c>
      <c r="E147" s="48">
        <f>2248945+1037400</f>
        <v>3286345</v>
      </c>
    </row>
    <row r="148" spans="1:5" ht="15">
      <c r="A148" s="59" t="s">
        <v>134</v>
      </c>
      <c r="B148" s="55"/>
      <c r="C148" s="56"/>
      <c r="D148" s="57">
        <v>212</v>
      </c>
      <c r="E148" s="48"/>
    </row>
    <row r="149" spans="1:5" ht="15">
      <c r="A149" s="50" t="s">
        <v>135</v>
      </c>
      <c r="B149" s="55"/>
      <c r="C149" s="56"/>
      <c r="D149" s="57">
        <v>213</v>
      </c>
      <c r="E149" s="48">
        <f>679181+313295.19</f>
        <v>992476.19</v>
      </c>
    </row>
    <row r="150" spans="1:5" ht="15">
      <c r="A150" s="50" t="s">
        <v>136</v>
      </c>
      <c r="B150" s="55"/>
      <c r="C150" s="56"/>
      <c r="D150" s="57">
        <v>220</v>
      </c>
      <c r="E150" s="47">
        <f>E152+E153+E154+E155+E156+E157</f>
        <v>503541.58</v>
      </c>
    </row>
    <row r="151" spans="1:5" ht="15">
      <c r="A151" s="50" t="s">
        <v>46</v>
      </c>
      <c r="B151" s="55"/>
      <c r="C151" s="56"/>
      <c r="D151" s="57"/>
      <c r="E151" s="48"/>
    </row>
    <row r="152" spans="1:5" ht="15">
      <c r="A152" s="50" t="s">
        <v>137</v>
      </c>
      <c r="B152" s="55"/>
      <c r="C152" s="56"/>
      <c r="D152" s="57">
        <v>221</v>
      </c>
      <c r="E152" s="48">
        <v>77880</v>
      </c>
    </row>
    <row r="153" spans="1:5" ht="15">
      <c r="A153" s="50" t="s">
        <v>138</v>
      </c>
      <c r="B153" s="55"/>
      <c r="C153" s="56"/>
      <c r="D153" s="57">
        <v>222</v>
      </c>
      <c r="E153" s="48">
        <v>8222.85</v>
      </c>
    </row>
    <row r="154" spans="1:5" ht="15">
      <c r="A154" s="50" t="s">
        <v>139</v>
      </c>
      <c r="B154" s="55"/>
      <c r="C154" s="56"/>
      <c r="D154" s="57">
        <v>223</v>
      </c>
      <c r="E154" s="48"/>
    </row>
    <row r="155" spans="1:5" ht="15">
      <c r="A155" s="50" t="s">
        <v>140</v>
      </c>
      <c r="B155" s="55"/>
      <c r="C155" s="56"/>
      <c r="D155" s="57">
        <v>224</v>
      </c>
      <c r="E155" s="48"/>
    </row>
    <row r="156" spans="1:5" ht="15">
      <c r="A156" s="50" t="s">
        <v>141</v>
      </c>
      <c r="B156" s="55"/>
      <c r="C156" s="56"/>
      <c r="D156" s="57">
        <v>225</v>
      </c>
      <c r="E156" s="48">
        <v>30622.73</v>
      </c>
    </row>
    <row r="157" spans="1:5" ht="15">
      <c r="A157" s="50" t="s">
        <v>142</v>
      </c>
      <c r="B157" s="55"/>
      <c r="C157" s="56"/>
      <c r="D157" s="57">
        <v>226</v>
      </c>
      <c r="E157" s="48">
        <f>102516+284300</f>
        <v>386816</v>
      </c>
    </row>
    <row r="158" spans="1:5" ht="15">
      <c r="A158" s="50" t="s">
        <v>143</v>
      </c>
      <c r="B158" s="55"/>
      <c r="C158" s="56"/>
      <c r="D158" s="57">
        <v>260</v>
      </c>
      <c r="E158" s="47">
        <f>E160</f>
        <v>0</v>
      </c>
    </row>
    <row r="159" spans="1:5" ht="15">
      <c r="A159" s="50" t="s">
        <v>46</v>
      </c>
      <c r="B159" s="55"/>
      <c r="C159" s="56"/>
      <c r="D159" s="57"/>
      <c r="E159" s="48"/>
    </row>
    <row r="160" spans="1:5" ht="15">
      <c r="A160" s="50" t="s">
        <v>144</v>
      </c>
      <c r="B160" s="55"/>
      <c r="C160" s="56"/>
      <c r="D160" s="57">
        <v>262</v>
      </c>
      <c r="E160" s="48"/>
    </row>
    <row r="161" spans="1:5" ht="25.5">
      <c r="A161" s="50" t="s">
        <v>171</v>
      </c>
      <c r="B161" s="55"/>
      <c r="C161" s="56"/>
      <c r="D161" s="57">
        <v>263</v>
      </c>
      <c r="E161" s="47"/>
    </row>
    <row r="162" spans="1:5" ht="15">
      <c r="A162" s="50" t="s">
        <v>145</v>
      </c>
      <c r="B162" s="55"/>
      <c r="C162" s="56"/>
      <c r="D162" s="57">
        <v>290</v>
      </c>
      <c r="E162" s="48">
        <f>75000+57580</f>
        <v>132580</v>
      </c>
    </row>
    <row r="163" spans="1:5" ht="15">
      <c r="A163" s="50" t="s">
        <v>146</v>
      </c>
      <c r="B163" s="55"/>
      <c r="C163" s="56"/>
      <c r="D163" s="57">
        <v>300</v>
      </c>
      <c r="E163" s="47">
        <f>E165+E166</f>
        <v>1109563.23</v>
      </c>
    </row>
    <row r="164" spans="1:5" ht="15">
      <c r="A164" s="50" t="s">
        <v>46</v>
      </c>
      <c r="B164" s="55"/>
      <c r="C164" s="56"/>
      <c r="D164" s="57"/>
      <c r="E164" s="48"/>
    </row>
    <row r="165" spans="1:5" ht="15">
      <c r="A165" s="50" t="s">
        <v>147</v>
      </c>
      <c r="B165" s="55"/>
      <c r="C165" s="56"/>
      <c r="D165" s="57">
        <v>310</v>
      </c>
      <c r="E165" s="48">
        <f>106980</f>
        <v>106980</v>
      </c>
    </row>
    <row r="166" spans="1:5" ht="15">
      <c r="A166" s="50" t="s">
        <v>148</v>
      </c>
      <c r="B166" s="55"/>
      <c r="C166" s="56"/>
      <c r="D166" s="57">
        <v>340</v>
      </c>
      <c r="E166" s="48">
        <v>1002583.23</v>
      </c>
    </row>
    <row r="167" spans="1:5" ht="15" hidden="1">
      <c r="A167" s="44" t="s">
        <v>172</v>
      </c>
      <c r="B167" s="46" t="s">
        <v>173</v>
      </c>
      <c r="C167" s="45"/>
      <c r="D167" s="46"/>
      <c r="E167" s="47"/>
    </row>
    <row r="168" spans="1:5" ht="15" hidden="1">
      <c r="A168" s="50" t="s">
        <v>132</v>
      </c>
      <c r="B168" s="55"/>
      <c r="C168" s="56"/>
      <c r="D168" s="57">
        <v>210</v>
      </c>
      <c r="E168" s="47"/>
    </row>
    <row r="169" spans="1:5" ht="15" hidden="1">
      <c r="A169" s="50" t="s">
        <v>46</v>
      </c>
      <c r="B169" s="45"/>
      <c r="C169" s="45"/>
      <c r="D169" s="58"/>
      <c r="E169" s="48"/>
    </row>
    <row r="170" spans="1:5" ht="15" hidden="1">
      <c r="A170" s="59" t="s">
        <v>134</v>
      </c>
      <c r="B170" s="55"/>
      <c r="C170" s="56"/>
      <c r="D170" s="57">
        <v>212</v>
      </c>
      <c r="E170" s="48"/>
    </row>
    <row r="171" spans="1:5" ht="15" hidden="1">
      <c r="A171" s="50" t="s">
        <v>136</v>
      </c>
      <c r="B171" s="55"/>
      <c r="C171" s="56"/>
      <c r="D171" s="57">
        <v>220</v>
      </c>
      <c r="E171" s="47"/>
    </row>
    <row r="172" spans="1:5" ht="15" hidden="1">
      <c r="A172" s="50" t="s">
        <v>46</v>
      </c>
      <c r="B172" s="55"/>
      <c r="C172" s="56"/>
      <c r="D172" s="57"/>
      <c r="E172" s="48"/>
    </row>
    <row r="173" spans="1:5" ht="15" hidden="1">
      <c r="A173" s="50" t="s">
        <v>137</v>
      </c>
      <c r="B173" s="55"/>
      <c r="C173" s="56"/>
      <c r="D173" s="57">
        <v>221</v>
      </c>
      <c r="E173" s="48"/>
    </row>
    <row r="174" spans="1:5" ht="15" hidden="1">
      <c r="A174" s="50" t="s">
        <v>138</v>
      </c>
      <c r="B174" s="55"/>
      <c r="C174" s="56"/>
      <c r="D174" s="57">
        <v>222</v>
      </c>
      <c r="E174" s="48"/>
    </row>
    <row r="175" spans="1:5" ht="15" hidden="1">
      <c r="A175" s="50" t="s">
        <v>139</v>
      </c>
      <c r="B175" s="55"/>
      <c r="C175" s="56"/>
      <c r="D175" s="57">
        <v>223</v>
      </c>
      <c r="E175" s="48"/>
    </row>
    <row r="176" spans="1:5" ht="15" hidden="1">
      <c r="A176" s="50" t="s">
        <v>140</v>
      </c>
      <c r="B176" s="55"/>
      <c r="C176" s="56"/>
      <c r="D176" s="57">
        <v>224</v>
      </c>
      <c r="E176" s="48"/>
    </row>
    <row r="177" spans="1:5" ht="15" hidden="1">
      <c r="A177" s="50" t="s">
        <v>141</v>
      </c>
      <c r="B177" s="55"/>
      <c r="C177" s="56"/>
      <c r="D177" s="57">
        <v>225</v>
      </c>
      <c r="E177" s="48"/>
    </row>
    <row r="178" spans="1:5" ht="15" hidden="1">
      <c r="A178" s="50" t="s">
        <v>142</v>
      </c>
      <c r="B178" s="55"/>
      <c r="C178" s="56"/>
      <c r="D178" s="57">
        <v>226</v>
      </c>
      <c r="E178" s="48"/>
    </row>
    <row r="179" spans="1:5" ht="15" hidden="1">
      <c r="A179" s="50" t="s">
        <v>143</v>
      </c>
      <c r="B179" s="55"/>
      <c r="C179" s="56"/>
      <c r="D179" s="57">
        <v>260</v>
      </c>
      <c r="E179" s="47"/>
    </row>
    <row r="180" spans="1:5" ht="15" hidden="1">
      <c r="A180" s="50" t="s">
        <v>46</v>
      </c>
      <c r="B180" s="55"/>
      <c r="C180" s="56"/>
      <c r="D180" s="57"/>
      <c r="E180" s="48"/>
    </row>
    <row r="181" spans="1:5" ht="15" hidden="1">
      <c r="A181" s="50" t="s">
        <v>144</v>
      </c>
      <c r="B181" s="55"/>
      <c r="C181" s="56"/>
      <c r="D181" s="57">
        <v>262</v>
      </c>
      <c r="E181" s="48"/>
    </row>
    <row r="182" spans="1:5" ht="25.5" hidden="1">
      <c r="A182" s="50" t="s">
        <v>171</v>
      </c>
      <c r="B182" s="55"/>
      <c r="C182" s="56"/>
      <c r="D182" s="57">
        <v>263</v>
      </c>
      <c r="E182" s="47"/>
    </row>
    <row r="183" spans="1:5" ht="15" hidden="1">
      <c r="A183" s="50" t="s">
        <v>145</v>
      </c>
      <c r="B183" s="55"/>
      <c r="C183" s="56"/>
      <c r="D183" s="57">
        <v>290</v>
      </c>
      <c r="E183" s="48"/>
    </row>
    <row r="184" spans="1:5" ht="15" hidden="1">
      <c r="A184" s="50" t="s">
        <v>146</v>
      </c>
      <c r="B184" s="55"/>
      <c r="C184" s="56"/>
      <c r="D184" s="57">
        <v>300</v>
      </c>
      <c r="E184" s="47"/>
    </row>
    <row r="185" spans="1:5" ht="15" hidden="1">
      <c r="A185" s="50" t="s">
        <v>46</v>
      </c>
      <c r="B185" s="55"/>
      <c r="C185" s="56"/>
      <c r="D185" s="57"/>
      <c r="E185" s="48"/>
    </row>
    <row r="186" spans="1:5" ht="15" hidden="1">
      <c r="A186" s="50" t="s">
        <v>147</v>
      </c>
      <c r="B186" s="55"/>
      <c r="C186" s="56"/>
      <c r="D186" s="57">
        <v>310</v>
      </c>
      <c r="E186" s="48"/>
    </row>
    <row r="187" spans="1:5" ht="15" hidden="1">
      <c r="A187" s="50" t="s">
        <v>148</v>
      </c>
      <c r="B187" s="55"/>
      <c r="C187" s="56"/>
      <c r="D187" s="57">
        <v>340</v>
      </c>
      <c r="E187" s="48"/>
    </row>
    <row r="188" spans="1:5" ht="15">
      <c r="A188" s="50" t="s">
        <v>174</v>
      </c>
      <c r="B188" s="55"/>
      <c r="C188" s="56"/>
      <c r="D188" s="57">
        <v>500</v>
      </c>
      <c r="E188" s="48">
        <f>E190+E191</f>
        <v>0</v>
      </c>
    </row>
    <row r="189" spans="1:5" ht="15">
      <c r="A189" s="50" t="s">
        <v>46</v>
      </c>
      <c r="B189" s="55"/>
      <c r="C189" s="56"/>
      <c r="D189" s="57"/>
      <c r="E189" s="48"/>
    </row>
    <row r="190" spans="1:5" ht="25.5">
      <c r="A190" s="50" t="s">
        <v>175</v>
      </c>
      <c r="B190" s="55"/>
      <c r="C190" s="56"/>
      <c r="D190" s="57">
        <v>520</v>
      </c>
      <c r="E190" s="48"/>
    </row>
    <row r="191" spans="1:5" ht="15">
      <c r="A191" s="50" t="s">
        <v>176</v>
      </c>
      <c r="B191" s="55"/>
      <c r="C191" s="56"/>
      <c r="D191" s="57">
        <v>530</v>
      </c>
      <c r="E191" s="48"/>
    </row>
    <row r="192" spans="1:5" ht="15">
      <c r="A192" s="67" t="s">
        <v>177</v>
      </c>
      <c r="B192" s="45"/>
      <c r="C192" s="45"/>
      <c r="D192" s="72"/>
      <c r="E192" s="48"/>
    </row>
    <row r="193" spans="1:5" ht="15">
      <c r="A193" s="73" t="s">
        <v>178</v>
      </c>
      <c r="B193" s="74"/>
      <c r="C193" s="74"/>
      <c r="D193" s="75" t="s">
        <v>116</v>
      </c>
      <c r="E193" s="76">
        <v>107900</v>
      </c>
    </row>
    <row r="195" spans="1:40" ht="15">
      <c r="A195" s="115" t="s">
        <v>179</v>
      </c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</row>
    <row r="196" spans="1:40" ht="15">
      <c r="A196" s="115" t="s">
        <v>180</v>
      </c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</row>
    <row r="197" spans="1:39" ht="15">
      <c r="A197" s="115" t="s">
        <v>181</v>
      </c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</row>
    <row r="198" spans="1:39" ht="1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</row>
    <row r="199" spans="1:43" ht="15">
      <c r="A199" s="115" t="s">
        <v>182</v>
      </c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</row>
    <row r="200" spans="1:41" ht="15">
      <c r="A200" s="115" t="s">
        <v>183</v>
      </c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</row>
    <row r="201" spans="1:39" ht="15">
      <c r="A201" s="115" t="s">
        <v>184</v>
      </c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</row>
    <row r="202" spans="1:39" ht="1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</row>
    <row r="203" spans="1:42" ht="15">
      <c r="A203" s="115" t="s">
        <v>185</v>
      </c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</row>
    <row r="204" spans="1:40" ht="15">
      <c r="A204" s="115" t="s">
        <v>188</v>
      </c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</row>
    <row r="205" spans="1:39" ht="1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</row>
    <row r="206" spans="1:39" ht="1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</row>
    <row r="207" spans="1:39" ht="15">
      <c r="A207" s="115" t="s">
        <v>186</v>
      </c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</row>
    <row r="208" spans="1:39" ht="1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</row>
    <row r="209" spans="1:39" ht="15">
      <c r="A209" s="115" t="s">
        <v>187</v>
      </c>
      <c r="B209" s="115"/>
      <c r="C209" s="115"/>
      <c r="D209" s="115"/>
      <c r="E209" s="115"/>
      <c r="F209" s="77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77"/>
      <c r="AK209" s="77"/>
      <c r="AL209" s="77"/>
      <c r="AM209" s="77"/>
    </row>
    <row r="210" spans="1:39" ht="15">
      <c r="A210" s="77"/>
      <c r="B210" s="77"/>
      <c r="C210" s="77"/>
      <c r="D210" s="77"/>
      <c r="E210" s="77"/>
      <c r="F210" s="77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7"/>
      <c r="AK210" s="77"/>
      <c r="AL210" s="77"/>
      <c r="AM210" s="77"/>
    </row>
    <row r="211" spans="1:39" ht="15">
      <c r="A211" s="77"/>
      <c r="B211" s="4" t="s">
        <v>10</v>
      </c>
      <c r="C211" s="122"/>
      <c r="D211" s="122"/>
      <c r="E211" s="122"/>
      <c r="F211" s="79"/>
      <c r="G211" s="115"/>
      <c r="H211" s="115"/>
      <c r="I211" s="78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7">
        <v>20</v>
      </c>
      <c r="AC211" s="87"/>
      <c r="AD211" s="87"/>
      <c r="AE211" s="87"/>
      <c r="AF211" s="115"/>
      <c r="AG211" s="115"/>
      <c r="AH211" s="115"/>
      <c r="AI211" s="115"/>
      <c r="AJ211" s="115" t="s">
        <v>11</v>
      </c>
      <c r="AK211" s="115"/>
      <c r="AL211" s="115"/>
      <c r="AM211" s="115"/>
    </row>
  </sheetData>
  <sheetProtection/>
  <mergeCells count="26">
    <mergeCell ref="A200:AO200"/>
    <mergeCell ref="A201:Y201"/>
    <mergeCell ref="A207:O207"/>
    <mergeCell ref="A209:E209"/>
    <mergeCell ref="G209:AI209"/>
    <mergeCell ref="C211:E211"/>
    <mergeCell ref="G211:H211"/>
    <mergeCell ref="J211:AA211"/>
    <mergeCell ref="AB211:AE211"/>
    <mergeCell ref="AF211:AI211"/>
    <mergeCell ref="A195:AN195"/>
    <mergeCell ref="A196:AN196"/>
    <mergeCell ref="A197:Y197"/>
    <mergeCell ref="A199:AQ199"/>
    <mergeCell ref="D54:D55"/>
    <mergeCell ref="E54:E55"/>
    <mergeCell ref="AJ211:AM211"/>
    <mergeCell ref="A203:AP203"/>
    <mergeCell ref="A204:AN204"/>
    <mergeCell ref="A1:C1"/>
    <mergeCell ref="D1:D2"/>
    <mergeCell ref="E1:E2"/>
    <mergeCell ref="A2:C2"/>
    <mergeCell ref="A54:A55"/>
    <mergeCell ref="B54:B55"/>
    <mergeCell ref="C54:C55"/>
  </mergeCells>
  <printOptions/>
  <pageMargins left="0" right="0" top="0" bottom="0" header="0.5118055555555555" footer="0.5118055555555555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Главбух</cp:lastModifiedBy>
  <cp:lastPrinted>2013-02-04T14:08:43Z</cp:lastPrinted>
  <dcterms:created xsi:type="dcterms:W3CDTF">2012-12-05T05:59:22Z</dcterms:created>
  <dcterms:modified xsi:type="dcterms:W3CDTF">2013-02-19T05:22:29Z</dcterms:modified>
  <cp:category/>
  <cp:version/>
  <cp:contentType/>
  <cp:contentStatus/>
</cp:coreProperties>
</file>